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10" tabRatio="601" activeTab="0"/>
  </bookViews>
  <sheets>
    <sheet name="Záradék" sheetId="1" r:id="rId1"/>
    <sheet name="Összesítő" sheetId="2" r:id="rId2"/>
    <sheet name="Irtás, föld- és sziklamunka" sheetId="3" r:id="rId3"/>
    <sheet name="Helyszíni beton és vasbeton mun" sheetId="4" r:id="rId4"/>
    <sheet name="Előregyártott épületszerkezeti " sheetId="5" r:id="rId5"/>
    <sheet name="Falazás és egyéb kőműves munkák" sheetId="6" r:id="rId6"/>
    <sheet name="Vakolás és rabicolás" sheetId="7" r:id="rId7"/>
    <sheet name="Aljzatkészítés, hideg- és meleg" sheetId="8" r:id="rId8"/>
    <sheet name="Bádogozás" sheetId="9" r:id="rId9"/>
    <sheet name="Asztalosszerkezetek elhelyezése" sheetId="10" r:id="rId10"/>
    <sheet name="Régi iskola nyílászárók " sheetId="11" r:id="rId11"/>
    <sheet name="Tornaterem nyílászárók" sheetId="12" r:id="rId12"/>
    <sheet name="Szigetelés" sheetId="13" r:id="rId13"/>
    <sheet name="Régi iskola AKM WC " sheetId="14" r:id="rId14"/>
    <sheet name="Tornaterem AKM WC " sheetId="15" r:id="rId15"/>
    <sheet name="Gépészeti munkák  " sheetId="16" r:id="rId16"/>
    <sheet name="Akadálymentes táblák" sheetId="17" r:id="rId17"/>
  </sheets>
  <definedNames/>
  <calcPr fullCalcOnLoad="1"/>
</workbook>
</file>

<file path=xl/sharedStrings.xml><?xml version="1.0" encoding="utf-8"?>
<sst xmlns="http://schemas.openxmlformats.org/spreadsheetml/2006/main" count="899" uniqueCount="427">
  <si>
    <r>
      <t xml:space="preserve">Nyílászárók elhelyezése, előre kihagyott falnyílásba, utólagos elhelyezéssel, tömítéssel,  Külső , belső felület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( 200/240  cm bejárati ajtó ) ( vagy vele egyenértékű anyagminőségű anyaggal helyettesíthető )</t>
    </r>
    <r>
      <rPr>
        <sz val="10"/>
        <color indexed="8"/>
        <rFont val="Times New Roman CE"/>
        <family val="0"/>
      </rPr>
      <t xml:space="preserve">
</t>
    </r>
  </si>
  <si>
    <r>
      <t xml:space="preserve">Nyílászárók elhelyezése, előre kihagyott falnyílásba, utólagos elhelyezéssel, tömítéssel,  Külső , belső felület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( 140/240  cm bejárati ajtó ) ( vagy vele egyenértékű anyagminőségű anyaggal helyettesíthető )</t>
    </r>
    <r>
      <rPr>
        <sz val="10"/>
        <color indexed="8"/>
        <rFont val="Times New Roman CE"/>
        <family val="0"/>
      </rPr>
      <t xml:space="preserve">
</t>
    </r>
  </si>
  <si>
    <r>
      <t xml:space="preserve">Nyílászárók elhelyezése, előre kihagyott falnyílásba, utólagos elhelyezéssel, tömítéssel,  Külső , belső felület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( 196/128 cm ablak ) ( vagy vele egyenértékű anyagminőségű anyaggal helyettesíthető )</t>
    </r>
    <r>
      <rPr>
        <sz val="10"/>
        <color indexed="8"/>
        <rFont val="Times New Roman CE"/>
        <family val="0"/>
      </rPr>
      <t xml:space="preserve">
</t>
    </r>
  </si>
  <si>
    <r>
      <t xml:space="preserve">Nyílászárók elhelyezése, előre kihagyott falnyílásba, utólagos elhelyezéssel, tömítéssel,  Külső , belső felület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( 120/60 cm ablak ) ( vagy vele egyenértékű anyagminőségű anyaggal helyettesíthető )</t>
    </r>
    <r>
      <rPr>
        <sz val="10"/>
        <color indexed="8"/>
        <rFont val="Times New Roman CE"/>
        <family val="0"/>
      </rPr>
      <t xml:space="preserve">
</t>
    </r>
  </si>
  <si>
    <t>Padló hőszigetelő anyag elhelyezése, vízszintes felületen, aljzatbeton alá, EPS 100 S 10 polisztirolhab lemez 100 mm( vagy vele egyenértékű anyagminőségű anyaggal helyettesíthető )</t>
  </si>
  <si>
    <t>Talajnedvesség elleni szigetelés; Padlószigetelés,egy rétegben, minimum 4,0 mm vastag oxidált bitumenes lemezzel ( vagy vele egyenértékű anyagminőségű anyaggal helyettesíthető )</t>
  </si>
  <si>
    <t>Párazáró fólia elhelyezése-kavicságyra vízszintes felületen, rögzítés nélkül, 10 cm laza átlapolással fektetve, egy réteg minimum polietilén fólia ( vagy vele egyenértékű anyagminőségű anyaggal helyettesíthető )</t>
  </si>
  <si>
    <t>Lapostető hőszigetelő anyag elhelyezése, vízszintes felületen, 200 mm-es vtg.-ban szálas szigetelő anyaggal (üveggyapot)( vagy vele egyenértékű anyagminőségű anyaggal helyettesíthető )</t>
  </si>
  <si>
    <t>Födém; Padló peremszigetelés elhelyezése úsztatott aljzatbeton esetén, extrudált polietilén szigetelő szalaggal ISOVER PE 100/5 szegélyszalag úsztatott aljzatoknál( vagy vele egyenértékű anyagminőségű anyaggal helyettesíthető )</t>
  </si>
  <si>
    <t>Padlás hőszigetelő anyag elhelyezése, vízszintes felületen, nem járható födémre, 250 mm-es vtg.-ban szálas szigetelő anyaggal (üveggyapot)( vagy vele egyenértékű anyagminőségű anyaggal helyettesíthető )</t>
  </si>
  <si>
    <t>Párazáró fólia elhelyezése-hőszigetelésre vízszintes felületen, rögzítés nélkül, 10 cm laza átlapolással fektetve</t>
  </si>
  <si>
    <t>Homlokzati hőszigetelés, üvegszövetháló-erősítéssel, egyenes él-képzésű, normál EPS 80 hőszigetelő lapokkal, ragasztóporból képzett ragasztóba, tagolt sík, függőleges falon100 mm vtg. ( vagy vele egyenértékű anyagminőségű anyaggal helyettesíthető )</t>
  </si>
  <si>
    <t>Homlokzati hőszigetelés, üvegszövetháló-erősítéssel, egyenes él-képzésű, Grafit Reflex hőszigetelő lapokkal, ragasztóporból képzett ragasztóba, tagolt sík, függőleges falon150 mm vtg. ( vagy vele egyenértékű anyagminőségű anyaggal helyettesíthető )</t>
  </si>
  <si>
    <t>Homlokzati hőszigetelés, üvegszövetháló-erősítéssel, egyenes él-képzésű,  XPS hőszigetelő lapokkal, ragasztóporból képzett ragasztóba, Lábazaton-100 mm extrudált polisztirolhab hőszigetelő lemez ( vagy vele egyenértékű anyagminőségű anyaggal helyettesíthető )</t>
  </si>
  <si>
    <t>Födém hőszigetelő anyag elhelyezése, vízszintes felületen, nem járható födémre, 100 mm-es vtg.-ban szálas szigetelő anyaggal (üveggyapot)(Tornaterem)( vagy vele egyenértékű anyagminőségű anyaggal helyettesíthető )</t>
  </si>
  <si>
    <t>Teherhordó és kitöltő falazat bontása, égetett agyag-kerámia termékekből, kisméretű, mészhomok, magasított vagy nagyméretű téglából, bármilyen falvastagsággal, falazó, cementes mészhabarcsból</t>
  </si>
  <si>
    <t>33-000-72</t>
  </si>
  <si>
    <t>Könnyűszerkezetes térelhatárolás bontása ( polikarbonáttal készített favázas falak )</t>
  </si>
  <si>
    <t>33-001-1.1.2.3.1.1.1-0127465</t>
  </si>
  <si>
    <t>Teherhordó és kitöltő falazat készítése, égetett agyag-kerámia termékekből, nútféderes elemekből, 300 mm falvastagságban, 300x250x240 vagy 300×250×238 mm-es méretű kézi falazóblokkból, falazó, cementes mészhabarcsba falazva POROTHERM 30 N+F nútféderes</t>
  </si>
  <si>
    <t>33-011-1.1.2.1.2.1.1-2132106</t>
  </si>
  <si>
    <t>cementes mészhabarcs</t>
  </si>
  <si>
    <t xml:space="preserve">Akadálymentes táblák, feliratok </t>
  </si>
  <si>
    <t>K-01</t>
  </si>
  <si>
    <t>Feliratok és pikrogrammok elhelyezése, Kültéri  akadálymentes parkoló tábla;kék alapon fehér ábra , felirat+bilincs+oszlop</t>
  </si>
  <si>
    <t xml:space="preserve">db     </t>
  </si>
  <si>
    <t>K-02</t>
  </si>
  <si>
    <t>Útburkolati jelek készítése, hagyományos oldószeres festékkel, kézi jel Viatex festék, fehér 100, EAN: 599605717005</t>
  </si>
  <si>
    <t xml:space="preserve">m2     </t>
  </si>
  <si>
    <t>K-03</t>
  </si>
  <si>
    <t>beltéri vezetősáv elhelyezése, csúszásgátló szalag, 5 cm széles, ragasztott kivitelben,  tekercs hossz: 18,3 m</t>
  </si>
  <si>
    <t>K-04</t>
  </si>
  <si>
    <t>Információs táblák és feliratok elhelyezése rögzítésssel - épületen belül és kívül ragasztva vagy egyéb módon rögzítve falra ill. nyílászáróra (ÚTBAIGAZÍTÓ)</t>
  </si>
  <si>
    <t>K-05</t>
  </si>
  <si>
    <t>Információs táblák és feliratok elhelyezése rögzítésssel - épületen belül és kívül ragasztva vagy egyéb módon rögzítve falra ill. nyílászáróra (FUNKCIÓ-HELYISÉGMEGNEVEZÉS)</t>
  </si>
  <si>
    <t>K-06</t>
  </si>
  <si>
    <t>Információs táblák és feliratok elhelyezése rögzítésssel - épületen belül és kívül ragasztva vagy egyéb módon rögzítve falra ill. nyílászáróra (mosdóba-vészjelzőtábla-4 db+nyugtázó-1 db)</t>
  </si>
  <si>
    <t>K-07</t>
  </si>
  <si>
    <t>K-08</t>
  </si>
  <si>
    <t>Öntapadós fólia (15 mx45 cm) (üvegezett üvegajtók jelölésére)</t>
  </si>
  <si>
    <t>K-09</t>
  </si>
  <si>
    <t>ATS 10 SET mobil indukciós hurok( vagy vele egyenértékű anyagminőségű anyaggal helyettesíthető )</t>
  </si>
  <si>
    <t>BABYMINDER FÜGGŐLEGES FALI BABAPELENKÁZÓ( vagy vele egyenértékű anyagminőségű anyaggal helyettesíthető )</t>
  </si>
  <si>
    <t xml:space="preserve">Falazás és egyéb kőműves munkák </t>
  </si>
  <si>
    <t>35-006-2.1</t>
  </si>
  <si>
    <t>Ácsmunka</t>
  </si>
  <si>
    <t xml:space="preserve">Ácsmunka </t>
  </si>
  <si>
    <t xml:space="preserve">Vakolás  és rabicolás </t>
  </si>
  <si>
    <t>36-003-1.1.1.1.1-0414710</t>
  </si>
  <si>
    <t xml:space="preserve">Vakolás és rabicolás </t>
  </si>
  <si>
    <t>42-022-1.1.1.2.1.1-0214200</t>
  </si>
  <si>
    <t xml:space="preserve">Aljzatkészítés, hideg- és melegburkolás </t>
  </si>
  <si>
    <t xml:space="preserve">Aljzatkészítés,hideg-és melegburkolás </t>
  </si>
  <si>
    <t>82-009-11.1.1.1-0110240</t>
  </si>
  <si>
    <t>82-009-11.1.1.1-0110241</t>
  </si>
  <si>
    <t>82-009-11.1.1.1-0110242</t>
  </si>
  <si>
    <t>82-009-11.1.1.1-0110255</t>
  </si>
  <si>
    <t>82-009-11.1.1.1-0110257</t>
  </si>
  <si>
    <t>82-009-11.1.1.1-0110260</t>
  </si>
  <si>
    <t>82-009-32-0181105</t>
  </si>
  <si>
    <t>82-009-32-0181108</t>
  </si>
  <si>
    <t>82-009-32-0181109</t>
  </si>
  <si>
    <t>Folyékonyszappan adagoló és tartó</t>
  </si>
  <si>
    <t>82-009-32-0181119</t>
  </si>
  <si>
    <t>82-009-32-0181122</t>
  </si>
  <si>
    <t xml:space="preserve">Árajánlatos tétel </t>
  </si>
  <si>
    <t xml:space="preserve">Akadálymentes WC kialakításának víz és szennyvízszerelési munkái </t>
  </si>
  <si>
    <t xml:space="preserve">Épületgépészeti szerelések </t>
  </si>
  <si>
    <t>kézi falazóblokk, 300x250x238 mm, M 1 (Hf10-mc) falazó, cementes mészhabarcs( vagy vele egyenértékű anyagminőségű anyaggal helyettesíthető )</t>
  </si>
  <si>
    <t>Válaszfal építése, égetett agyag-kerámia termékekből, nútféderes elemekből, 100 mm falvastagságban, 500x238x100 mm-es méretű válaszfallapból, falazó, cementes mészhabarcsba falazva POROTHERM 10 N+F válaszfallap, 500x238x100 mm, M 1 (Hf10-mc) falazó ( vagy vele egyenértékű anyagminőségű anyaggal helyettesíthető )</t>
  </si>
  <si>
    <t xml:space="preserve">Akadálymentes WC kialakítás villanyszerelési munkái </t>
  </si>
  <si>
    <t>Épületvillamosság</t>
  </si>
  <si>
    <t xml:space="preserve">Régi iskolaépület akadálymentes WC kialakítása összesen </t>
  </si>
  <si>
    <t>82-009-11.1.1.1-0110261</t>
  </si>
  <si>
    <t>82-009-11.1.1.1-0110262</t>
  </si>
  <si>
    <t>82-009-11.1.1.1-0110265</t>
  </si>
  <si>
    <t>82-009-11.1.1.1-0110270</t>
  </si>
  <si>
    <t>82-009-32-0181106</t>
  </si>
  <si>
    <t xml:space="preserve">Akadálymentes WC kialakítás gépészeti vezetékek kialakítása </t>
  </si>
  <si>
    <t>Falazás és egyéb kőműves munkák összesen:</t>
  </si>
  <si>
    <t>Porcelán mosdó mozgáskorlátozottak részére, rögzítőelemmel,  de csaptelep, leeresztő bűzelzáró nélkül, felszerelve. TH 410-A jelű,  döntőberendezéssel ( vagy vele egyenértékű anyagminőségű anyaggal helyettesíthető )</t>
  </si>
  <si>
    <t>Mosdószifon műanyagból (PP), magasságban állítható összekötőcsővel,  lecsavarható búrával, rozettával, 1 1/4"-os menetes csatlakozással, felszerelve,  HL132 jelű, ÖNORM B 2511, EN 411 szerint DN 32x1 1/4"  HL132/30  ( vagy vele egyenértékű anyagminőségű anyaggal helyettesíthető )</t>
  </si>
  <si>
    <t>Egykaros mosdócsaptelep, sárgarézből, krómozott kivitelben, felszerelve,  Hansgrohe-Focus típusú lefolyószelep készlettel Orvosi karral  ( vagy vele egyenértékű anyagminőségű anyaggal helyettesíthető )</t>
  </si>
  <si>
    <t>Porcelán WC csésze mozgáskorlátozottak részére,  falra szerelhető kivitelben, szerelő kerettel, felszerelve, vízöblítés nélkül TH 460 jelű ( vagy vele egyenértékű anyagminőségű anyaggal helyettesíthető )</t>
  </si>
  <si>
    <t>WC ülőke mozgáskorlátozottak részére, felszerelve.  (felszerelési idő a WC csésze munkaidejében) TH 445 jelű  ( vagy vele egyenértékű anyagminőségű anyaggal helyettesíthető )</t>
  </si>
  <si>
    <t>Dönthető falitükör mozgáskorlátozottak részére, felszerelve, 350-1 jelű  ( vagy vele egyenértékű anyagminőségű anyaggal helyettesíthető )</t>
  </si>
  <si>
    <t>Egykaros fali zuhanycsaptelep, sárgarézből, krómozott kivitelben, felszerelve,  Hansgrohe Focus típusú 31965000   ( vagy vele egyenértékű anyagminőségű anyaggal helyettesíthető )</t>
  </si>
  <si>
    <t>Zuhanytartó, felszerelve, Hansgrohe gyártmányú Porter C27521000  ( vagy vele egyenértékű anyagminőségű anyaggal helyettesíthető )</t>
  </si>
  <si>
    <t>Zuhany gégecső, felszerelve, Hansgrohe Croma gyártmányú Isiflex 28276000  ( vagy vele egyenértékű anyagminőségű anyaggal helyettesíthető )</t>
  </si>
  <si>
    <t>Felhajtható zuhanyszék mozgáskorlátozottak részére, felszerelve,  korlátra akasztható THSDA jelű, rozsdamentes acélból   ( vagy vele egyenértékű anyagminőségű anyaggal helyettesíthető )</t>
  </si>
  <si>
    <t>Mozgássérült vízellátási berendezések kiegészítő szerelvényeinek elhelyezése Felhajtható kapaszkodó mozgáskorlátozottak részére, felszerelve,  színterezett acélból, fehér színű TH 600 jelű, 600 mm   ( vagy vele egyenértékű anyagminőségű anyaggal helyettesíthető )</t>
  </si>
  <si>
    <t>Piperepolc felszerelése-zuhanyhoz  ( vagy vele egyenértékű anyagminőségű anyaggal helyettesíthető )</t>
  </si>
  <si>
    <t>Mozgássérült vízellátási berendezések kiegészítő szerelvényeinek elhelyezése Fix kapaszkodó mozgáskorlátozottak részére, 600 mm-es, felszerelve szinterezett acélból,  fehér színű TH 601 jelű, jobbos   ( vagy vele egyenértékű anyagminőségű anyaggal helyettesíthető )</t>
  </si>
  <si>
    <t xml:space="preserve">Folyékonyszappan adagoló és tartó   </t>
  </si>
  <si>
    <t>Papírtörülköző adagoló Rollnis papírtörülköző  ( vagy vele egyenértékű anyagminőségű anyaggal helyettesíthető )</t>
  </si>
  <si>
    <t>Fedeles pedálos szemetes 12l IT 0104  ( vagy vele egyenértékű anyagminőségű anyaggal helyettesíthető )</t>
  </si>
  <si>
    <t>33-000-21.1.1.2.2.1</t>
  </si>
  <si>
    <t>Válaszfal bontása, égetett agyag-kerámia termékekből, erősítő pillérrel vagy erősítő pillér nélkül falazva, üreges kerámia válaszfaltéglából, 10 cm vastagságig, falazó, cementes mészhabarcsból falazva</t>
  </si>
  <si>
    <t>Falazás és egyéb kőműves munkák  összesen:</t>
  </si>
  <si>
    <t>Vakolási  munkák</t>
  </si>
  <si>
    <t>Vakolási munkák  összesen:</t>
  </si>
  <si>
    <t>Válaszfal építése, égetett agyag-kerámia termékekből, nútféderes elemekből, 100 mm falvastagságban, 500x238x100 mm-es méretű válaszfallapból, falazó, cementes mészhabarcsba falazva POROTHERM 10 N+F válaszfallap, 500x238x100 mm, M 1 (Hf10-mc) falazó, cementes mészhabarcs ( vagy vele egyenértékű anyagminőségű anyaggal helyettesíthető )</t>
  </si>
  <si>
    <t>Oldalfalvakolat készítése, kézi felhordással, zsákos kiszerelésű szárazhabarcsból, sima, normál mész-cement vakolat, 1 cm vastagságban LB-Knauf PRÉMIUM kézi alapvakolat, Cikkszám: 215011 ( vagy vele egyenértékű anyagminőségű anyaggal helyettesíthető )</t>
  </si>
  <si>
    <t xml:space="preserve">Villanyszerelés </t>
  </si>
  <si>
    <t xml:space="preserve">Akadálymentes WC kialakítás villanyszerelési </t>
  </si>
  <si>
    <t xml:space="preserve">munkái </t>
  </si>
  <si>
    <t>Falburkolat készítése beltérben,tégla, beton, vakolt alapfelületen, gres, kőporcelán lappal,20x20 - 40x40 cm közötti lapmérettel flexibilis ragasztó, Flex fugázó  ( vagy vele egyenértékű anyagminőségű anyaggal helyettesíthető )</t>
  </si>
  <si>
    <t>Padlóburkolat készítésebeltérben,tégla, beton, vakolt alapfelületen, gres, kőporcelán lappal,20x20 - 40x40 cm közötti lapmérettel flexibilis ragasztó, Flex fugázó   ( vagy vele egyenértékű anyagminőségű anyaggal helyettesíthető )</t>
  </si>
  <si>
    <t xml:space="preserve">Tornaterem  akadálymentes WC kialakítása összesen </t>
  </si>
  <si>
    <t>Akadálymentes táblák  összesen:</t>
  </si>
  <si>
    <t>81-005-4.6.2-0361326</t>
  </si>
  <si>
    <t>81-005-4.6.3-0361330</t>
  </si>
  <si>
    <t>81-005-4.7-0361421</t>
  </si>
  <si>
    <t>81-005-4.9-0361373</t>
  </si>
  <si>
    <t>81-005-4.9-0361374</t>
  </si>
  <si>
    <t>81-005-1.5.1.4.1.2-0316005</t>
  </si>
  <si>
    <t>82-001-7.5.2-0121544</t>
  </si>
  <si>
    <t>82-001-7.5.2-0121550</t>
  </si>
  <si>
    <t>81-004-1.5.1.1.2.1.6-0337185</t>
  </si>
  <si>
    <t>81-004-1.5.1.1.2.1.6-0337290</t>
  </si>
  <si>
    <t>81-004-1.5.1.1.2.2.6-0337287</t>
  </si>
  <si>
    <t>81-004-1.5.1.1.2.3.6-0337111</t>
  </si>
  <si>
    <t>81-004-1.5.1.1.2.1.6-0337263</t>
  </si>
  <si>
    <t>81-004-1.5.1.1.2.1.5-0337174</t>
  </si>
  <si>
    <t>81-004-1.5.1.1.2.2.5-0337024</t>
  </si>
  <si>
    <t>81-004-1.5.1.1.2.1.5-0337041</t>
  </si>
  <si>
    <t>81-004-1.5.1.1.2.1.5-0337076</t>
  </si>
  <si>
    <t>81-004-1.5.1.1.1.1.5-0337394</t>
  </si>
  <si>
    <t>81-004-1.5.1.1.1.1.4-0337393</t>
  </si>
  <si>
    <t>82-001-7.4.1-0401024</t>
  </si>
  <si>
    <t>82-001-7.4.2-0121493</t>
  </si>
  <si>
    <t>80-001-1.4.1.1.1-0125226</t>
  </si>
  <si>
    <t>80-001-1.4.1.1.1-0125227</t>
  </si>
  <si>
    <t>Fűtési, HMV, HHV vezetékek szigetelése (ívek, idomok, szerelvények szigetelése és burkolás nélkül), szintetikus gumi alapú kaucsuk csőhéjjal csupasz kivitelben, ragasztással, öntapadó ragasztó szalag lezárással, NÁ 108 mm csőátmérőig, Armacell HT/Armaflex csőhéj, falvastagság: 13 mm, külső csőátmérő 35 mm, R: HT-35/13</t>
  </si>
  <si>
    <t>82-008-3.1.4.1.1-0125675</t>
  </si>
  <si>
    <t>82-008-3.1.5.1-0125176</t>
  </si>
  <si>
    <t>82-013-11.5-0340009</t>
  </si>
  <si>
    <t>82-000-4.2.1.1</t>
  </si>
  <si>
    <t>81-000-1.1.1</t>
  </si>
  <si>
    <t>82-000-4.2.5.2</t>
  </si>
  <si>
    <t>75., 81.,82.</t>
  </si>
  <si>
    <t>Épületgépészeti vezetékek és berendezések szerelése összesen  (HUF)</t>
  </si>
  <si>
    <t>75.,81.,82.</t>
  </si>
  <si>
    <t xml:space="preserve">Épületgépészeti vezetékek  és berendezések szerelése  I. </t>
  </si>
  <si>
    <t xml:space="preserve">Épületgépészeti vezetékek  és berendezések szerelése  II. </t>
  </si>
  <si>
    <t>80.,81.,82.</t>
  </si>
  <si>
    <t xml:space="preserve">Gépészeti munkák </t>
  </si>
  <si>
    <t xml:space="preserve">Nyílászárók elhelyezése, előre kihagyott falnyílásba, utólagos elhelyezéssel, tömítéssel, 15 db  (Ajtók és ablakok,) Külső felület  fehér  vagy aranytölgy színben (Régi iskola nyílászárók munkalapon összeadott adat ) </t>
  </si>
  <si>
    <t xml:space="preserve">Nyílászárók elhelyezése, előre kihagyott falnyílásba, utólagos elhelyezéssel, tömítéssel, 42 db  (Ajtók és ablakok,) Külső felület fehér színben   (Tornaterem nyílászárók munkalapon összeadott adat  ) </t>
  </si>
  <si>
    <t>Porcelán mosdó mozgáskorlátozottak részére, rögzítőelemmel,  de csaptelep, leeresztő bűzelzáró nélkül, felszerelve. TH 410-A jelű,  döntőberendezéssel( vagy vele egyenértékű anyagminőségű anyaggal helyettesíthető )</t>
  </si>
  <si>
    <t>Mosdószifon műanyagból (PP), magasságban állítható összekötőcsővel,  lecsavarható búrával, rozettával, 1 1/4"-os menetes csatlakozással, felszerelve,  HL132 jelű, ÖNORM B 2511, EN 411 szerint DN 32x1 1/4" HL132/30( vagy vele egyenértékű anyagminőségű anyaggal helyettesíthető )</t>
  </si>
  <si>
    <t>Egykaros mosdócsaptelep, sárgarézből, krómozott kivitelben, felszerelve,  Hansgrohe-Focus típusú lefolyószelep készlettel Orvosi karral( vagy vele egyenértékű anyagminőségű anyaggal helyettesíthető )</t>
  </si>
  <si>
    <t>Porcelán WC csésze mozgáskorlátozottak részére,  falra szerelhető kivitelben, szerelő kerettel, felszerelve, vízöblítés nélkül TH 460 jelű( vagy vele egyenértékű anyagminőségű anyaggal helyettesíthető )</t>
  </si>
  <si>
    <t>WC ülőke mozgáskorlátozottak részére, felszerelve.  (felszerelési idő a WC csésze munkaidejében) TH 445 jelű( vagy vele egyenértékű anyagminőségű anyaggal helyettesíthető )</t>
  </si>
  <si>
    <t>Dönthető falitükör mozgáskorlátozottak részére, felszerelve, 350-1 jelű( vagy vele egyenértékű anyagminőségű anyaggal helyettesíthető )</t>
  </si>
  <si>
    <t>Mozgássérült vízellátási berendezések kiegészítő szerelvényeinek elhelyezése Felhajtható kapaszkodó mozgáskorlátozottak részére, felszerelve,  színterezett acélból, fehér színű TH 600 jelű, 600 mm( vagy vele egyenértékű anyagminőségű anyaggal helyettesíthető )</t>
  </si>
  <si>
    <t>Mozgássérült vízellátási berendezések kiegészítő szerelvényeinek elhelyezése Fix kapaszkodó mozgáskorlátozottak részére, 600 mm-es, felszerelve szinterezett acélból,  fehér színű TH 601 jelű, jobbos( vagy vele egyenértékű anyagminőségű anyaggal helyettesíthető )</t>
  </si>
  <si>
    <t>Papírtörülköző adagoló, rollnis papírtörülköző</t>
  </si>
  <si>
    <t>Fedeles pedálos szemetes 12l -es</t>
  </si>
  <si>
    <t>Könnyűszerkezetes fal építése ( faváz  15/15 cm + kívül-belül OSB lapburkolat + belül 15 cm vastag szálas hőszigetelés +fólia)( vagy vele egyenértékű anyagminőségű anyaggal helyettesíthető )</t>
  </si>
  <si>
    <t>Oldalfalvakolat készítése, kézi felhordással, zsákos kiszerelésű szárazhabarcsból, sima, normál mész-cement vakolat, 1 cm vastagságban LB-Knauf PRÉMIUM kézi alapvakolat, Cikkszám: 215011( vagy vele egyenértékű anyagminőségű anyaggal helyettesíthető )</t>
  </si>
  <si>
    <t>Falburkolat készítése beltérben,tégla, beton, vakolt alapfelületen, gres, kőporcelán lappal,20x20 - 40x40 cm közötti lapmérettel flexibilis ragasztó, Flex fugázó,( vagy vele egyenértékű anyagminőségű anyaggal helyettesíthető )</t>
  </si>
  <si>
    <t>71.</t>
  </si>
  <si>
    <t>Fűtési vezeték, Horganyzott szénacélcső szerelése, préselt csőkötésekkel, cső elhelyezése csőidomok nélkül, szakaszos nyomáspróbával, csőidomok és szerelvények elhelyezése, egy préselt kötéssel csatlakozó idomok, DN 12 - DN 50, DN 32 GEBERIT Mapress szénacél KM egyenes csatlakozó idom, d35-5/4", Cikkszám: 21709( vagy vele egyenértékű anyagminőségű anyaggal helyettesíthető )</t>
  </si>
  <si>
    <t>Kétoldalon menetes vagy roppantógyűrűs szerelvény elhelyezése, külső vagy belső menettel, illetve hollandival csatlakoztatva DN 32 gömbcsap, víz- és gázfőcsap HERZ gömbcsap elzárókarral MODUL, cafnival, nikkelezett, PTFE és NBR tömítéssel, -10℃-110℃, víz 0℃-110℃, 5/4" kb. menettel, Csz.: 1221104( vagy vele egyenértékű anyagminőségű anyaggal helyettesíthető )</t>
  </si>
  <si>
    <t>Kétoldalon menetes vagy roppantógyűrűs szerelvény elhelyezése, külső vagy belső menettel, illetve hollandival csatlakoztatva DN 25 gömbcsap, víz- és gázfőcsap HERZ gömbcsap elzárókarral MODUL, cafnival, nikkelezett, PTFE és NBR tömítéssel, -10℃-110℃, víz 0℃-110℃, 1" kb. menettel, Csz.: 1221103( vagy vele egyenértékű anyagminőségű anyaggal helyettesíthető )</t>
  </si>
  <si>
    <t>Levegő-víz hőszivattyúk elhelyezése kültérben, -7?/35? hőmérséklet tartománynál, tartozékok felállításhoz, szekunder oldali tartozékok elhelyezése NIBE ELK 26 többfokozatú elektromos kazán, önálló használatra vagy kiegészítő fűtésként hőszivattyús rendszerekhez, műszaki paraméterek: fűtési teljesítmény: 7 fokozatban vezérelhető (4-7-11-15-19-22-26 kW teljesítménylépcső), max. fűtési teljesítmény 26 kW, min. térfogatáram 1200l/p, beépített hővédelem, beépített termosztát, kézi üzemeltetéshez, hőkorlátozáshoz, beépített légtelenítő, üzemi feszültség: 3x400V, 50Hz, max. áramfelvétel, ajánlott kismegszakító: 3x40 A, Cikkszám: 067074( vagy vele egyenértékű anyagminőségű anyaggal helyettesíthető )</t>
  </si>
  <si>
    <t>Akadálymentes beltéri ajtó  akadálymentes  WC részére , MDF kerettel, ajtólap CPL fóliával borítva, 3 db ajtópánttal  110/210 cm ( vagy vele egyenértékű anyagminőségű anyaggal helyettesíthető )</t>
  </si>
  <si>
    <t>Akadálymentes beltéri ajtó  akadálymentes  WC részére , MDF kerettel, ajtólap CPL fóliával borítva, 3 db ajtópánttal  110/210  cm ( vagy vele egyenértékű anyagminőségű anyaggal helyettesíthető )</t>
  </si>
  <si>
    <t xml:space="preserve">Levegő-víz hőszivattyúk elhelyezése kültérben, -7?/35? hőmérséklet tartománynál, fűtésre-hűtésre és HMV-ellátásra, 10-20 kW teljesítmény között NIBE F2120-16 típusú levegő-víz hőszivattyú, monoblokk, inverteres kompresszorral, EVI technológiával, energatikai adatok, hideg éghajlatra EN 14825 szerint: -35/55°C A+++/A+++ (csomag címke), fűtés esetén, pdesig: 13 kW (35°C előremenő), SCOP: 4,25, pdesig: 14 kW (55°C előremenő), SCOP: 3,53, hűtés esetén: pdesign: 8,19 kW (18/35°C), EER: 2,9, pdesign: 7,09 kW (7/35°C), EER: 2,61, fokozatmentesen szabályozott kondenzátorventillátor, hangnyomásszint 2 méteren: max. 39 dB(A), inverteres lágyindítás indulási áramfelvétel csökkentésére, R410C hűtőközeg, 3 kg, max. előremenő hőmérséklet: 65/63°C (-8/-25°C külső hőmérsékletig), működési tartomány: -25°C és +43°C külső hőmérséklet között, tartozékok: szükséges hőérzékelő szenzorok, vízoldali szűrő, flexibilis bekötőcsövek, méretek: 1280x1130x612 mm (széxmaxmé) állítható lábak nélkül, 183 kg, vízoldali csatlakozás KM 35 mm (G5/4"), 3x400V 50 Hz, indulási áram max. 5A, üzemi áram max. 9,5A, szükséges kismegszakító: 3x10A C karakterisztikájú,                                                                                                                                                                                                                                                                                                                                                                                                                                                                                                                                                                 </t>
  </si>
  <si>
    <t>IP24, Cikkszám: 064139 ( vagy vele egyenértékű anyagminőségű anyaggal helyettesíthető )</t>
  </si>
  <si>
    <t xml:space="preserve">Gépészet II. összesen: </t>
  </si>
  <si>
    <t>75,81,82</t>
  </si>
  <si>
    <t>Padlóburkolat készítésebeltérben,tégla, beton, vakolt alapfelületen, gres, kőporcelán lappal,20x20 - 40x40 cm közötti lapmérettel flexibilis ragasztó, Flex fugázó,( vagy vele egyenértékű anyagminőségű anyaggal helyettesíthető )</t>
  </si>
  <si>
    <t>Padlófűtési rendszermodulok, osztó-gyűjtő egységek 6-9 fűtőkörig, KE KELIT ULTRA PE-RT ipari felületfűtés osztó 5/4", 8 körös, KU590, Csz.: 7960350( vagy vele egyenértékű anyagminőségű anyaggal helyettesíthető )</t>
  </si>
  <si>
    <t>Padlófűtési rendszermodulok, osztó-gyűjtő egységek 10-12 fűtőkörig, KE KELIT ULTRA PE-RT ipari felületfűtés osztó 5/4", 12 körös, KU590, Csz.: 7960550( vagy vele egyenértékű anyagminőségű anyaggal helyettesíthető )</t>
  </si>
  <si>
    <t>Padlófűtési rendszermodulok, osztó-gyűjtő egységek tartozékai, KE KELIT KELOX euro-csavarkötés, 16x3/4", KM220, Csz.: 7701090( vagy vele egyenértékű anyagminőségű anyaggal helyettesíthető )</t>
  </si>
  <si>
    <t>Padlófűtési rendszermodulok, falba süllyeszthető vagy falsík elé építhető  horganyzott acéllemez szekrények, KE KELIT KELOX Ultrax univerzális osztó-gyűjtő szekrény, ajtóval, 7-9 körös, 800mm, KMU577K, Csz.: 9000730( vagy vele egyenértékű anyagminőségű anyaggal helyettesíthető )</t>
  </si>
  <si>
    <t>Padlófűtési rendszermodulok, falba süllyeszthető vagy falsík elé építhető  horganyzott acéllemez szekrények, KE KELIT KELOX Ultrax univerzális osztó-gyűjtő szekrény, ajtóval, 10-12 körös, 1000mm, KMU577K, Csz.: 9000830( vagy vele egyenértékű anyagminőségű anyaggal helyettesíthető )</t>
  </si>
  <si>
    <t>Padlófűtés, Ötrétegű cső szerelése, 16x2,0; 17x2,0; 18x2,0; 20x2,0 (PE-X/Al/PE-X) anyagból, alumínium betétes, oxigéndiffúzió mentes csőből, raszterhálós védőfóliára fektetve, csőrögzítő tüskével rögzítve, szakaszos nyomáspróbával, 30 mm vastag aljzatszigetelő réteg kialakításával, osztás: 0,15 m, VALSIR Mixal többrétegű PE-Xb/Al 0,2/PE cső tekercsben, 10 bar, 95 ℃, 16x2 Rendelési kód: VS100138( vagy vele egyenértékű anyagminőségű anyaggal helyettesíthető )</t>
  </si>
  <si>
    <t>Kétoldalon menetes vagy roppantógyűrűs szerelvény elhelyezése, külső vagy belső menettel, illetve hollandival csatlakoztatva DN 32 gömbcsap, víz- és gázfőcsap, HERZ gömbcsap MODUL, műanyag elzárókarral, nikkelezett, PTFE és NBR tömítéssel, -10℃-110℃, víz 0℃-110℃, 5/4" bb. kék, hőmérővel, Csz.: 1220164( vagy vele egyenértékű anyagminőségű anyaggal helyettesíthető )</t>
  </si>
  <si>
    <t>Kétoldalon menetes vagy roppantógyűrűs szerelvény elhelyezése, külső vagy belső menettel, illetve hollandival csatlakoztatva DN 32 gömbcsap, víz- és gázfőcsap, HERZ gömbcsap MODUL, műanyag elzárókarral, nikkelezett, PTFE és NBR tömítéssel, -10℃-110℃, víz 0℃-110℃, 5/4" bb. piros, hőmérővel, Csz.: 1220174( vagy vele egyenértékű anyagminőségű anyaggal helyettesíthető )</t>
  </si>
  <si>
    <t>Fűtési vezeték, Horganyzott szénacélcső szerelése, préselt csőkötésekkel, cső elhelyezése csőidomok nélkül, szakaszos nyomáspróbával, csőidomok és szerelvények elhelyezése, egy préselt kötéssel csatlakozó idomok, DN 12 - DN 50, DN 32, GEBERIT Mapress szénacél KM egyenes csatlakozó idom, d35-5/4", Cikkszám: 21709( vagy vele egyenértékű anyagminőségű anyaggal helyettesíthető )</t>
  </si>
  <si>
    <t>Fűtési vezeték, Horganyzott szénacélcső szerelése, préselt csőkötésekkel, cső elhelyezése csőidomok nélkül, szakaszos nyomáspróbával, csőidomok és szerelvények elhelyezése, egy préselt kötéssel csatlakozó idomok, DN 12 - DN 50, DN 32, GEBERIT Mapress szénacél 90°-os KB ív, d35, Cikkszám: 23306( vagy vele egyenértékű anyagminőségű anyaggal helyettesíthető )</t>
  </si>
  <si>
    <t>Fűtési vezeték, Horganyzott szénacélcső szerelése, préselt csőkötésekkel, cső elhelyezése csőidomok nélkül, szakaszos nyomáspróbával, csőidomok és szerelvények elhelyezése, két préselt kötéssel csatlakozó idomok, DN 12 - DN 50, DN 32, GEBERIT Mapress szénacél 90°-os BB ív, d35, Cikkszám: 23106( vagy vele egyenértékű anyagminőségű anyaggal helyettesíthető )</t>
  </si>
  <si>
    <t>Fűtési vezeték, Horganyzott szénacélcső szerelése, préselt csőkötésekkel, cső elhelyezése csőidomok nélkül, szakaszos nyomáspróbával, csőidomok és szerelvények elhelyezése, három préselt kötéssel csatlakozó idomok, DN 12 - DN 50, DN 32, GEBERIT Mapress szénacél szűkített "T"-idom, d35-28-35, Cikkszám: 21215( vagy vele egyenértékű anyagminőségű anyaggal helyettesíthető )</t>
  </si>
  <si>
    <t>Fűtési vezeték, Horganyzott szénacélcső szerelése, préselt csőkötésekkel, cső elhelyezése csőidomok nélkül, szakaszos nyomáspróbával, csőidomok és szerelvények elhelyezése, egy préselt kötéssel csatlakozó idomok, DN 12 - DN 50, DN 32, GEBERIT Mapress szénacél szűkítő, d35-28, Cikkszám: 22313( vagy vele egyenértékű anyagminőségű anyaggal helyettesíthető )</t>
  </si>
  <si>
    <t>Fűtési vezeték, Horganyzott szénacélcső szerelése, préselt csőkötésekkel, cső elhelyezése csőidomok nélkül, szakaszos nyomáspróbával, csőidomok és szerelvények elhelyezése, egy préselt kötéssel csatlakozó idomok, DN 12 - DN 50, DN 25, GEBERIT Mapress szénacél KM csatlakozó könyök, d28-1", Cikkszám: 21610( vagy vele egyenértékű anyagminőségű anyaggal helyettesíthető )</t>
  </si>
  <si>
    <t>Fűtési vezeték, Horganyzott szénacélcső szerelése, préselt csőkötésekkel, cső elhelyezése csőidomok nélkül, szakaszos nyomáspróbával, csőidomok és szerelvények elhelyezése, két préselt kötéssel csatlakozó idomok, DN 12 - DN 50, DN 25, GEBERIT Mapress szénacél 90°-os BB ív, d28, Cikkszám: 20105( vagy vele egyenértékű anyagminőségű anyaggal helyettesíthető )</t>
  </si>
  <si>
    <t>Fűtési vezeték, Horganyzott szénacélcső szerelése, préselt csőkötésekkel, cső elhelyezése csőidomok nélkül, szakaszos nyomáspróbával, csőidomok és szerelvények elhelyezése, egy préselt kötéssel csatlakozó idomok, DN 12 - DN 50, DN 25, GEBERIT Mapress szénacél 90°-os KB ív, d28, Cikkszám: 20305( vagy vele egyenértékű anyagminőségű anyaggal helyettesíthető )</t>
  </si>
  <si>
    <t>Fűtési vezeték, Horganyzott szénacélcső szerelése, préselt csőkötésekkel, cső elhelyezése csőidomok nélkül, szakaszos nyomáspróbával, csőidomok és szerelvények elhelyezése, egy préselt kötéssel csatlakozó idomok, DN 12 - DN 50, DN 25, GEBERIT Mapress szénacél 45°-os KB ív, d28, Cikkszám: 20705( vagy vele egyenértékű anyagminőségű anyaggal helyettesíthető )</t>
  </si>
  <si>
    <t>Fűtési vezeték, Horganyzott szénacélcső szerelése, préselt csőkötésekkel, cső elhelyezése csőidomok nélkül, szakaszos nyomáspróbával, szabadon, horonyba vagy padlócsatornába, DN 12 - DN 50, DN 32, GEBERIT Mapress szénacél kívül horganyzott cső, d35x1,5, Cikkszám: 29256( vagy vele egyenértékű anyagminőségű anyaggal helyettesíthető )</t>
  </si>
  <si>
    <t>Fűtési vezeték, Horganyzott szénacélcső szerelése, préselt csőkötésekkel, cső elhelyezése csőidomok nélkül, szakaszos nyomáspróbával, szabadon, horonyba vagy padlócsatornába, DN 12 - DN 50, DN 25, GEBERIT Mapress szénacél kívül horganyzott cső, d28x1,5, Cikkszám: 29255( vagy vele egyenértékű anyagminőségű anyaggal helyettesíthető )</t>
  </si>
  <si>
    <t>Kétoldalon menetes vagy roppantógyűrűs szerelvény elhelyezése, külső vagy belső menettel, illetve hollandival csatlakoztatva DN 25 szelepek, csappantyúk (szabályzó, folytó-elzáró, beavatkozó), COMAP 751 strangszabályozó szelep, 2 db beépített mérő csonkkal, Kvs=0,17-8,52, 1", Cikkszám: 751408( vagy vele egyenértékű anyagminőségű anyaggal helyettesíthető )</t>
  </si>
  <si>
    <t>Kétoldalon menetes vagy roppantógyűrűs szerelvény elhelyezése, külső vagy belső menettel, illetve hollandival csatlakoztatva DN 25 gömbcsap, víz- és gázfőcsap, HERZ gömbcsap elzárókarral MODUL, cafnival, nikkelezett, PTFE és NBR tömítéssel, -10℃-110℃, víz 0℃-110℃, 1" kb. menettel, Csz.: 1221103( vagy vele egyenértékű anyagminőségű anyaggal helyettesíthető )</t>
  </si>
  <si>
    <t>Fűtési, HMV, HHV vezetékek szigetelése (ívek, idomok, szerelvények szigetelése és burkolás nélkül), szintetikus gumi alapú kaucsuk csőhéjjal csupasz kivitelben, ragasztással, öntapadó ragasztó szalag lezárással, NÁ 108 mm csőátmérőig, Armacell HT/Armaflex csőhéj, falvastagság: 13 mm, külső csőátmérő 28 mm, R: HT-28/13( vagy vele egyenértékű anyagminőségű anyaggal helyettesíthető )</t>
  </si>
  <si>
    <t>Fűtés-, klíma-, hűtéstechnika nedvestengelyű nagyhatásfokú szabályozott szivattyú, menetes vagy karimás kötéssel, egyes szivattyúk, DN 15-25, Wilo-Stratos PICO 25/1-4 nedvestengelyű nagy hatásfokú keringető szivattyú, DN 25, menetes csatl., A-energiaoszt.,  PN10, 1~230V, IP44, +2...+110°C, C:4132462( vagy vele egyenértékű anyagminőségű anyaggal helyettesíthető )</t>
  </si>
  <si>
    <t>Fűtés-, klíma-, hűtéstechnika nedvestengelyű szivattyúk szerviztartozékai, csavarzatok, Wilo-DN 25 csavarzat sárgarézből, C:112047195( vagy vele egyenértékű anyagminőségű anyaggal helyettesíthető )</t>
  </si>
  <si>
    <t>Elektromos kapcsoló-berendezések elhelyezése, elektromos bekötés nélkül, hőmérséklet kapcsoló (szobatermosztát), Honeywell DT90 ECO Digitális szobatermosztát, SPDT relé, ECO gomb, DT90E1012( vagy vele egyenértékű anyagminőségű anyaggal helyettesíthető )</t>
  </si>
  <si>
    <t>Gáz- és fűtésszerelési berendezési tárgyak leszerelése, fűtésszerelési berendezési tárgyak kazánok 60 kW-ig( vagy vele egyenértékű anyagminőségű anyaggal helyettesíthető )</t>
  </si>
  <si>
    <t>Csővezetékek bontása, horganyzott vagy fekete acélcsövek tartószerkezetről, vagy padlócsatornából lángvágással, deponálással, DN 50 méretig( vagy vele egyenértékű anyagminőségű anyaggal helyettesíthető )</t>
  </si>
  <si>
    <t>Gáz- és fűtésszerelési berendezési tárgyak leszerelése, fűtésszerelési berendezési tárgyak öntöttvas tagos radiátor, 11-20 tag között teljes szétszereléssel( vagy vele egyenértékű anyagminőségű anyaggal helyettesíthető )</t>
  </si>
  <si>
    <t xml:space="preserve">A beépítendő anyagok minden tételben vele egyenértékű </t>
  </si>
  <si>
    <t>anyagminőségű termékkel helyettesíthető !</t>
  </si>
  <si>
    <r>
      <rPr>
        <b/>
        <sz val="14"/>
        <color indexed="8"/>
        <rFont val="Times New Roman"/>
        <family val="1"/>
      </rPr>
      <t>Régi iskolaépület akadálymentes WC kialakítása</t>
    </r>
    <r>
      <rPr>
        <sz val="11"/>
        <color theme="1"/>
        <rFont val="Calibri"/>
        <family val="2"/>
      </rPr>
      <t xml:space="preserve"> </t>
    </r>
  </si>
  <si>
    <t xml:space="preserve">Tornaterem  akadálymentes WC kialakítása </t>
  </si>
  <si>
    <t>75 Megújuló energiahasznosító berendezések</t>
  </si>
  <si>
    <t>75-111-1.2.2.3-0018262</t>
  </si>
  <si>
    <t>75-111-1.2.9.1-0018275</t>
  </si>
  <si>
    <t>75-111-1.2.9.3-0018282</t>
  </si>
  <si>
    <t>75-111-51.4.2.1.1-0018486</t>
  </si>
  <si>
    <t>75-111-1.2.9.6-0067060</t>
  </si>
  <si>
    <t>75-111-1.2.9.1-0018397</t>
  </si>
  <si>
    <t>75-111-1.2.9.1-0035648</t>
  </si>
  <si>
    <t>75-111-7</t>
  </si>
  <si>
    <t>Beüzemelési díj / kompresszor</t>
  </si>
  <si>
    <t>75-111-1.2.9.2-0018725</t>
  </si>
  <si>
    <t>75-111-8</t>
  </si>
  <si>
    <t>75-111-1.2.9.2-0018691</t>
  </si>
  <si>
    <t>75-111-1.5.1.1</t>
  </si>
  <si>
    <t>Hőszivattyúk rendszerbe kötése, csatlakoztatása meglévő és új fűtésrendszerekkel, elektromos kazánokkal, gázkazánokkal</t>
  </si>
  <si>
    <t>81 Épületgépészeti csővezeték szerelése</t>
  </si>
  <si>
    <t>81-004-1.5.1.1.2.1.5-0337178</t>
  </si>
  <si>
    <t>81-004-1.5.1.1.2.1.5-0337227</t>
  </si>
  <si>
    <t>81-004-1.5.1.1.2.2.5-0337069</t>
  </si>
  <si>
    <t>81-004-1.5.1.1.2.3.6-0337088</t>
  </si>
  <si>
    <t>81-004-1.5.1.1.2.1.6-0337370</t>
  </si>
  <si>
    <t>82 Épületgépészeti szerelvények és berendezések szerelése</t>
  </si>
  <si>
    <t>82-001-7.5.2-0121494</t>
  </si>
  <si>
    <t>97 Energiahatékony építési technológia</t>
  </si>
  <si>
    <t>75-111-1.2.9.2-0018694</t>
  </si>
  <si>
    <t>Levegő-víz hőszivattyúk elhelyezése kültérben, -7?/35? hőmérséklet tartománynál, tartozékok felállításhoz, primer oldali tartozékok elhelyezése NIBE KVR 10-60 fűtött cseppvíz elvezető cső F2040 levegő-víz hőszivattyúhoz 5 m 2" fűtött, szigetelt cseppvízelvezető cső, Cikkszám: 067237  ( vagy vele egyenértékű anyagminőségű anyaggal helyettesíthető )</t>
  </si>
  <si>
    <t>Levegő-víz hőszivattyúk elhelyezése kültérben, -7?/35? hőmérséklet tartománynál, tartozékok felállításhoz, elektromos tartozékok elhelyezése NIBE SMO 40 önálló TFT kijelzős vezérlő egység NIBE F2300, NIBE F2030 és NIBE F2040 monoblokk levegő-víz hőszivattyúkhoz, funkciók: kaszkád szabályozás max. 8 berendezésig, időjáráskövető fűtés és hűtés (F2040 készülékek esetében) szabályozás, HMV váltószelep vezérlése, HMV készítés kezelése, kiegészítő fűtés vezérlés, három fokozatban vagy keveréssel (kiegészítő vezérlőkártyát igényel, töltő és keringtetőszivattyúk kezelése, fordulatszámszabályzása (PWM kimeneten), időprogramok fűtésre és HMV készítésre, USB csatlakozás naplózáshoz, szoftverfrissítéshez, beépített UPLINK internetes távfelügyelet csatlakozás (2013 októberétől elérhető szolgáltatás), méretek: 310x410x110 mm, 4,9 kg, Cikkszám: 067225  ( vagy vele egyenértékű anyagminőségű anyaggal helyettesíthető )</t>
  </si>
  <si>
    <t>Tárolók elhelyezése (az elhelyezéshez szükséges szerelvények a 82-001 fejezetben találhatók), puffertárolók, fűtési puffertárolók, 500 literig, gyárilag hőszigetelt tárolók NIBE UKV 500 szigetelt puffertároló, álló kivitelű, műszaki paraméterek: űrtartalom: 500 liter, méretek: átmérő 750 x 1757 mm, tömeg: 145 kg, csatlakozás: 4 x 2", max. közeghőmérséklet: 95 °C, maximális üzemi nyomás: 6 bar, Cikkszám: 080302  ( vagy vele egyenértékű anyagminőségű anyaggal helyettesíthető )</t>
  </si>
  <si>
    <t>Levegő-víz hőszivattyúk elhelyezése kültérben, -7℃/35℃ hőmérséklet tartománynál, tartozékok felállításhoz, elektromos tartozékok elhelyezése, NIBE AXC 40 vezérlő egység NIBE F2300, NIBE F2030, NIBE F2040 és NIBE F2120 monoblokk levegő-víz hőszivattyúkhoz, funkciók: időjáráskövető fűtés és hűtés (F2040, F2120 készülékek esetében) szabályozás, kiegészítő fűtés vezérlés, három fokozatban vagy keveréssel töltő és keringtetőszivattyúk kezelése, fordulatszámszabályzása (PWM kimeneten), Cikkszám: 067060 ( vagy vele egyenértékű anyagminőségű anyaggal helyettesíthető )</t>
  </si>
  <si>
    <t>Levegő-víz hőszivattyúk elhelyezése kültérben, -7?/35? hőmérséklet tartománynál, tartozékok felállításhoz, primer oldali tartozékok elhelyezése NIBE CPD 11-25/75 fordulatszámszabályzott töltőszivattyú NIBE monoblokk hőszivattyúkhoz (F2030, F2040 és F2300), A energiaosztály, PWM szabályzás, SMO20 és SMO 40 automaikákhoz, Cikkszám: 067320  ( vagy vele egyenértékű anyagminőségű anyaggal helyettesíthető )</t>
  </si>
  <si>
    <t>Levegő-víz hőszivattyúk elhelyezése kültérben, -7℃/35℃ hőmérséklet tartománynál, tartozékok felállításhoz, primer oldali tartozékok elhelyezése, NIBE F2120-12/16 egyedi konzol monoblokk levegő-víz hőszivattyúk kültéri egységéhez, gumibakokkal, felszerelve ( vagy vele egyenértékű anyagminőségű anyaggal helyettesíthető )</t>
  </si>
  <si>
    <t>Levegő-víz hőszivattyúk elhelyezése kültérben, -7?/35? hőmérséklet tartománynál, tartozékok felállításhoz, szekunder oldali tartozékok elhelyezése NIBE ESV 22 keverőcsap szivattyúval kevert fűtési körhöz, Cikkszám: 067291( vagy vele egyenértékű anyagminőségű anyaggal helyettesíthető )</t>
  </si>
  <si>
    <t>NIBE F2120 monoblokkos hőszivattyúk konzolra felrakása gépi erővel( vagy vele egyenértékű anyagminőségű anyaggal helyettesíthető )</t>
  </si>
  <si>
    <t>Levegő-víz hőszivattyúk elhelyezése kültérben, -7?/35? hőmérséklet tartománynál, tartozékok felállításhoz, szekunder oldali tartozékok elhelyezése NIBE ELK 5 elektromos kiegészítő fűtés/elektromos kazán, méretek: 560 mm x 240 mm x 135 mm, súly: 8,1 kg, térfogat: 1,6 liter, csatlakozás: 6/4" k.m., elektromos megtáplálás, 1 x 230 V NAC 50Hz + PE fűtő teljesítmény 5 kW, áramfelvétel 25 A, védettség IP 44, megengedett üzemi nyomás 0,25 MPa (25 bar), Cikkszám: 069025( vagy vele egyenértékű anyagminőségű anyaggal helyettesíthető )</t>
  </si>
  <si>
    <t>Fűtési vezeték, Horganyzott szénacélcső szerelése, préselt csőkötésekkel, cső elhelyezése csőidomok nélkül, szakaszos nyomáspróbával, szabadon, horonyba vagy padlócsatornába, DN 12 - DN 50, DN 32 GEBERIT Mapress szénacél kívül horganyzott cső, d35x1,5, Cikkszám: 29256( vagy vele egyenértékű anyagminőségű anyaggal helyettesíthető )</t>
  </si>
  <si>
    <t>Fűtési vezeték, Horganyzott szénacélcső szerelése, préselt csőkötésekkel, cső elhelyezése csőidomok nélkül, szakaszos nyomáspróbával, szabadon, horonyba vagy padlócsatornába, DN 12 - DN 50, DN 25 GEBERIT Mapress szénacél kívül horganyzott cső, d28x1,5, Cikkszám: 29255( vagy vele egyenértékű anyagminőségű anyaggal helyettesíthető )</t>
  </si>
  <si>
    <t>Fűtési vezeték, Horganyzott szénacélcső szerelése, préselt csőkötésekkel, cső elhelyezése csőidomok nélkül, szakaszos nyomáspróbával, csőidomok és szerelvények elhelyezése, egy préselt kötéssel csatlakozó idomok, DN 12 - DN 50, DN 25 GEBERIT Mapress szénacél 90°-os KB ív, d28, Cikkszám: 20305( vagy vele egyenértékű anyagminőségű anyaggal helyettesíthető )</t>
  </si>
  <si>
    <t>Fűtési vezeték, Horganyzott szénacélcső szerelése, préselt csőkötésekkel, cső elhelyezése csőidomok nélkül, szakaszos nyomáspróbával, csőidomok és szerelvények elhelyezése, egy préselt kötéssel csatlakozó idomok, DN 12 - DN 50, DN 25 GEBERIT Mapress szénacél BM csatlakozó könyök, d28-1", Cikkszám: 21662( vagy vele egyenértékű anyagminőségű anyaggal helyettesíthető )</t>
  </si>
  <si>
    <t>Fűtési vezeték, Horganyzott szénacélcső szerelése, préselt csőkötésekkel, cső elhelyezése csőidomok nélkül, szakaszos nyomáspróbával, csőidomok és szerelvények elhelyezése, egy préselt kötéssel csatlakozó idomok, DN 12 - DN 50, DN 25 GEBERIT Mapress szénacél BM egyenes csatlakozó idom, d28-1", Cikkszám: 21937( vagy vele egyenértékű anyagminőségű anyaggal helyettesíthető )</t>
  </si>
  <si>
    <t>Fűtési vezeték, Horganyzott szénacélcső szerelése, préselt csőkötésekkel, cső elhelyezése csőidomok nélkül, szakaszos nyomáspróbával, csőidomok és szerelvények elhelyezése, két préselt kötéssel csatlakozó idomok, DN 12 - DN 50, DN 25 GEBERIT Mapress szénacél 90°-os BB ív, d28, Cikkszám: 20105( vagy vele egyenértékű anyagminőségű anyaggal helyettesíthető )</t>
  </si>
  <si>
    <t>Fűtési vezeték, Horganyzott szénacélcső szerelése, préselt csőkötésekkel, cső elhelyezése csőidomok nélkül, szakaszos nyomáspróbával, csőidomok és szerelvények elhelyezése, két préselt kötéssel csatlakozó idomok, DN 12 - DN 50, DN 25 GEBERIT Mapress szénacél 45°-os BB ív, d28, Cikkszám: 20605( vagy vele egyenértékű anyagminőségű anyaggal helyettesíthető )</t>
  </si>
  <si>
    <t>Fűtési vezeték, Horganyzott szénacélcső szerelése, préselt csőkötésekkel, cső elhelyezése csőidomok nélkül, szakaszos nyomáspróbával, csőidomok és szerelvények elhelyezése, három préselt kötéssel csatlakozó idomok, DN 12 - DN 50, DN 32 GEBERIT Mapress szénacél szűkített "T"-idom, d35-28-35, Cikkszám: 21215( vagy vele egyenértékű anyagminőségű anyaggal helyettesíthető )</t>
  </si>
  <si>
    <t>Fűtési vezeték, Horganyzott szénacélcső szerelése, préselt csőkötésekkel, cső elhelyezése csőidomok nélkül, szakaszos nyomáspróbával, csőidomok és szerelvények elhelyezése, három préselt kötéssel csatlakozó idomok, DN 12 - DN 50, DN 32 GEBERIT Mapress szénacél egál "T"-idom, d35, Cikkszám: 21006( vagy vele egyenértékű anyagminőségű anyaggal helyettesíthető )</t>
  </si>
  <si>
    <t>Fűtési vezeték, Horganyzott szénacélcső szerelése, préselt csőkötésekkel, cső elhelyezése csőidomok nélkül, szakaszos nyomáspróbával, csőidomok és szerelvények elhelyezése, egy préselt kötéssel csatlakozó idomok, DN 12 - DN 50, DN 32 GEBERIT Mapress szénacél szűkítő, d35-28, Cikkszám: 22313( vagy vele egyenértékű anyagminőségű anyaggal helyettesíthető )</t>
  </si>
  <si>
    <t>Fűtési vezeték, Horganyzott szénacélcső szerelése, préselt csőkötésekkel, cső elhelyezése csőidomok nélkül, szakaszos nyomáspróbával, csőidomok és szerelvények elhelyezése, egy préselt kötéssel csatlakozó idomok, DN 12 - DN 50, DN 32 GEBERIT Mapress szénacél BM egyenes oldható csavarkötés, d35 Rp 5/4" Cikkszám: 25307( vagy vele egyenértékű anyagminőségű anyaggal helyettesíthető )</t>
  </si>
  <si>
    <t>Munkanem megnevezése</t>
  </si>
  <si>
    <t>Anyag összege</t>
  </si>
  <si>
    <t>Díj összege</t>
  </si>
  <si>
    <t>Ssz.</t>
  </si>
  <si>
    <t>Tételszám</t>
  </si>
  <si>
    <t>Tétel szövege</t>
  </si>
  <si>
    <t>Menny.</t>
  </si>
  <si>
    <t>Egység</t>
  </si>
  <si>
    <t>Anyag egységár</t>
  </si>
  <si>
    <t>Díj egységre</t>
  </si>
  <si>
    <t>Anyag összesen</t>
  </si>
  <si>
    <t>Díj összesen</t>
  </si>
  <si>
    <t>m2</t>
  </si>
  <si>
    <t>Munkanem összesen:</t>
  </si>
  <si>
    <t>21-008-2.2.1</t>
  </si>
  <si>
    <t>m3</t>
  </si>
  <si>
    <t>Tömörítés bármely tömörítési osztályban kis felületen, kavicságyazat</t>
  </si>
  <si>
    <t>21-011-7.2-0120002</t>
  </si>
  <si>
    <t>Feltöltések alap- és lábazati falak közé 10 cm vtg. földszinti padozatok alá, az anyag szétterítésével, mozgatásával,osztályozatlan kavicsból</t>
  </si>
  <si>
    <t>Irtás, föld- és sziklamunka</t>
  </si>
  <si>
    <t>31-000-12.3</t>
  </si>
  <si>
    <t>Feltöltések bontása-kihordása épületből nehéz feltöltések -föld és törmelék</t>
  </si>
  <si>
    <t>31-000-13.2</t>
  </si>
  <si>
    <t>31-001-2-0452004</t>
  </si>
  <si>
    <t>31-030-11.2.1.2-0111110</t>
  </si>
  <si>
    <t>Beton aljzat készítése  kavicsbetonból, C 16/20 kissé képlékeny konzisztenciájú betonból, 8 cm vastagsággalC16/20 - beton</t>
  </si>
  <si>
    <t>31-030-11.3.1.2-0111110</t>
  </si>
  <si>
    <t>Beton aljzat készítése  kavicsbetonból, C 20/24 kissé képlékeny konzisztenciájú betonból, 6 cm vastagsággal C20/24 - beton</t>
  </si>
  <si>
    <t>Helyszíni beton és vasbeton munkák</t>
  </si>
  <si>
    <t>32-002-1.1.1-0120012</t>
  </si>
  <si>
    <t>db</t>
  </si>
  <si>
    <t>Előregyártott épületszerkezeti elem elhelyezése és szerelése</t>
  </si>
  <si>
    <t>33-000-1.1.1.1.1</t>
  </si>
  <si>
    <t>Teherhordó és kitöltő falazat bontása, égetett agyag-kerámia termékekből, Ablakok felett</t>
  </si>
  <si>
    <t>Falazás és egyéb kőműves munkák</t>
  </si>
  <si>
    <t>m</t>
  </si>
  <si>
    <t>36-002-4-0149041</t>
  </si>
  <si>
    <t>36-005-21.2.1.2-0910014</t>
  </si>
  <si>
    <t>36-007-9.2-0149094</t>
  </si>
  <si>
    <t>36-090-1.1.1-0550030</t>
  </si>
  <si>
    <t>36-090-2.1.1</t>
  </si>
  <si>
    <t>36-090-2.1.2</t>
  </si>
  <si>
    <t>36-090-2.1.3</t>
  </si>
  <si>
    <t>Vakolás és rabicolás</t>
  </si>
  <si>
    <t>42-022-1.1.1.2.1.1-0214203</t>
  </si>
  <si>
    <t>42-022-2.1.2.1.1-0214203</t>
  </si>
  <si>
    <t>Aljzatkészítés, hideg- és melegburkolatok készítése</t>
  </si>
  <si>
    <t>43-003-4.1.5.1-0112091</t>
  </si>
  <si>
    <t>43-003-8.3.1-0149642</t>
  </si>
  <si>
    <t>43-003-10.1.1.1-0993147</t>
  </si>
  <si>
    <t>fm</t>
  </si>
  <si>
    <t>Bádogozás</t>
  </si>
  <si>
    <t>44-000-1.1</t>
  </si>
  <si>
    <t>44-001-1.1.1.1-0131032</t>
  </si>
  <si>
    <t>Asztalosszerkezetek elhelyezése</t>
  </si>
  <si>
    <t>48-002-1.1.1.1.1-0095372</t>
  </si>
  <si>
    <t>Bitumenes lemez szigetelés aljzatának kellősítése, egy rétegben,vízszintes felületen,oldószeres hideg bitumenmázzal</t>
  </si>
  <si>
    <t>48-002-1.3.1.1-0095351</t>
  </si>
  <si>
    <t>48-004-1.41.1-0113544</t>
  </si>
  <si>
    <t>48-004-1.41.1-0113545</t>
  </si>
  <si>
    <t>48-004-1.41.1-0113548</t>
  </si>
  <si>
    <t>Padlástér hőszigetelésre páraáteresztő fólia elhelyezése vízszintes felületen, rögzítés nélkül, 10 cm laza átlapolással fektetve, egy réteg</t>
  </si>
  <si>
    <t>48-004-1.41.1-0113558</t>
  </si>
  <si>
    <t>Lapostetőnél páraáteresztő fólia elhelyezése vízszintes felületen, rögzítés nélkül, 10 cm laza átlapolással fektetve, egy réteg</t>
  </si>
  <si>
    <t>48-007-41.1.1.1.2-0090760</t>
  </si>
  <si>
    <t>48-007-41.1.5.1-0090059</t>
  </si>
  <si>
    <t>48-007-41.1.5.1-0090069</t>
  </si>
  <si>
    <t>48-007-41.2.3-0090034</t>
  </si>
  <si>
    <t>48-010-1.1.2.2-0090720</t>
  </si>
  <si>
    <t>48-010-1.1.2.2-0090742</t>
  </si>
  <si>
    <t>48-010-1.3.1.1-0110167</t>
  </si>
  <si>
    <t>48-010-1.5.1.1-0110167</t>
  </si>
  <si>
    <t>Homlokzati spaletták hőszigetelésének készítése</t>
  </si>
  <si>
    <t>Szigetelés</t>
  </si>
  <si>
    <t>Összesen:</t>
  </si>
  <si>
    <t xml:space="preserve">                                       </t>
  </si>
  <si>
    <t xml:space="preserve">A munka leírása: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</si>
  <si>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</si>
  <si>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</si>
  <si>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</si>
  <si>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</si>
  <si>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</si>
  <si>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</si>
  <si>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</si>
  <si>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</si>
  <si>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</si>
  <si>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</si>
  <si>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</si>
  <si>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 xml:space="preserve">Alsópáhok Iskolaépület és Tornaterem  felújítási munkái                                       </t>
  </si>
  <si>
    <t xml:space="preserve">Homlokzati állvány szintenkénti pallóterítéssel, korláttal, lábdeszkával,  6,00 m munkapadló magasságig Régi iskolaépület ) </t>
  </si>
  <si>
    <t xml:space="preserve">Homlokzati állvány szintenkénti pallóterítéssel, korláttal, lábdeszkával,  6,00 m munkapadló magasságig ( Tornaterem ) </t>
  </si>
  <si>
    <t>K- 15-012-21.1-0023003</t>
  </si>
  <si>
    <t xml:space="preserve">Beton aljzatok bontása 6 cm vastagságig, kavicsbetonból, salakbetonból (csak zsibongó) </t>
  </si>
  <si>
    <t xml:space="preserve">Vékonyvakolat alapozók felhordása, kézi erővel ( Régi iskolaépület ) </t>
  </si>
  <si>
    <t xml:space="preserve">Lábazati vakolatok; díszítő és lábazati műgyantás kötőanyagú vakolatréteg felhordása, kézi erővel, vödrös kiszerelésű anyagból ( Régi iskolaépület ) </t>
  </si>
  <si>
    <t xml:space="preserve">Vakolatjavításoldalfalon, hiánypótlás 5% ( Régi iskolaépület ) </t>
  </si>
  <si>
    <t xml:space="preserve">Vakolatok pótlása, keskenyvakolatok pótlása oldalfalon, villamos és gépész hornyok ( Régi iskolaépület ) </t>
  </si>
  <si>
    <t xml:space="preserve">Vakolatok pótlása, keskenyvakolatok pótlása oldalfalon, 11-20 cm szélesség között ( Régi iskolaépület ) </t>
  </si>
  <si>
    <t xml:space="preserve">Vakolatok pótlása, keskenyvakolatok pótlása oldalfalon,nyílászáróknál. 21-40 cm szélesség között ( Régi iskolaépület ) </t>
  </si>
  <si>
    <t xml:space="preserve">Külső hőszigetelés alapozása a javított ablakoknál vékonyvakolat alapozók felhordása, kézi erővel ( Tornaterem) </t>
  </si>
  <si>
    <t xml:space="preserve">Vakolatok pótlása, keskenyvakolatok pótlása oldalfalon,nyílászáróknál. 21-40 cm szélesség között ( Tornaterem) </t>
  </si>
  <si>
    <t xml:space="preserve">Falszegély szerelése a két tűzfalnál ( Régi iskolaépület) </t>
  </si>
  <si>
    <t xml:space="preserve">Ablakpárkány szerelése( Régi iskolaépület) </t>
  </si>
  <si>
    <t xml:space="preserve">Kétvízorros falfedés egyenesvonalú kivitelben,( Régi iskolaépület) </t>
  </si>
  <si>
    <t>Födém hőszigetelésre páraáteresztő fólia elhelyezése vízszintes felületen, rögzítés nélkül, 10 cm laza átlapolással fektetve, egy réteg ( Tornaterem)</t>
  </si>
  <si>
    <t>Homlokzati spaletták hőszigetelésének készítése (Tornaterem)</t>
  </si>
  <si>
    <t>Akadálymentes WC  kialakítása (Régi iskola)</t>
  </si>
  <si>
    <t>Akadálymentes táblák</t>
  </si>
  <si>
    <t>Összesen</t>
  </si>
  <si>
    <t xml:space="preserve">Cím :8394 Alsópáhok, Fő utca 65.                  </t>
  </si>
  <si>
    <t xml:space="preserve">Építési helyszín: Alsópáhok, Fő utca 122. , 415/1, 415/2 HRSZ </t>
  </si>
  <si>
    <t>Akadálymentes WC kialakítása ( Tornaterem )</t>
  </si>
  <si>
    <t>3"</t>
  </si>
  <si>
    <t>4"</t>
  </si>
  <si>
    <t>1"</t>
  </si>
  <si>
    <t>44-001-1.1.1.1-0131032-1</t>
  </si>
  <si>
    <t>44-001-1.1.1.1-0131032-2</t>
  </si>
  <si>
    <t>44-001-1.1.1.1-0131032-3</t>
  </si>
  <si>
    <t>44-001-1.1.1.1-0131032-4</t>
  </si>
  <si>
    <t>44-001-1.1.1.1-0131032-5</t>
  </si>
  <si>
    <t>44-001-1.1.1.1-0131032-6</t>
  </si>
  <si>
    <t>44-001-1.1.1.1-0131032-7</t>
  </si>
  <si>
    <t>44-001-1.1.1.1-0131032-8</t>
  </si>
  <si>
    <t>44-001-1.1.1.1-0131032-9</t>
  </si>
  <si>
    <t>44-001-1.1.1.1-0131032-10</t>
  </si>
  <si>
    <t>44-001-1.1.1.1-0131032-11</t>
  </si>
  <si>
    <t xml:space="preserve">Régi iskolaépület  asztalos szerkezetek </t>
  </si>
  <si>
    <t xml:space="preserve">Tornaterem asztalos szerkezetek </t>
  </si>
  <si>
    <t>TOP 3.2.1.-15-ZA1-2016-00018  azonosító számú az „Alsópáhoki Iskola és Tornaterem</t>
  </si>
  <si>
    <t xml:space="preserve"> villamosság, akadálymentes WC-k, akadálymentesítés -táblák ) </t>
  </si>
  <si>
    <t xml:space="preserve">         </t>
  </si>
  <si>
    <t xml:space="preserve">Építtető : Név :Alsópáhok  Község  Önkormányzata                                         </t>
  </si>
  <si>
    <t>„Alsópáhoki Iskola és Tornaterem energetikai felújítása „  kiviteli  terve</t>
  </si>
  <si>
    <t xml:space="preserve">Hegesztett betonacél háló szerelése tartószerkezetbe FERALPI 8K1515 építési síkháló; 5,00 x 2,15 m; 150 x 150 mm osztással Ø 8,00 / 8,00 BHB55.50  ( vagy vele egyenértékű anyagminőségű anyaggal helyettesíthető ) </t>
  </si>
  <si>
    <t>Előregyártott nyílásáthidaló elhelyezése   égetett agyag-kerámia köpenyes nyílásáthidaló POROTHERM A-12 kerámia burkolatú nyílásáthidaló, 1,50 m( vagy vele egyenértékű anyagminőségű anyaggal helyettesíthető )</t>
  </si>
  <si>
    <t>Szilikát vékonyvakolatok, színvakolatok felhordása alapozott, előkészített felületre,egy rétegben, 1,5-2,5 mm-es szemcsemérettel, dörzsölt vagy gördülőszemcsés struktúrával ( Régi iskolaépület ) ( vagy vele egyenértékű anyagminőségű anyaggal helyettesíthető )</t>
  </si>
  <si>
    <t>Külső homlokzat-javítás újraszínezése Szilikát vékonyvakolatok, színvakolatok felhordása alapozott, előkészített felületre,egy rétegben, 1,5-2,5 mm-es szemcsemérettel, dörzsölt vagy gördülőszemcsés struktúrával  ( Tornaterem ) ( vagy vele egyenértékű anyagminőségű anyaggal helyettesíthető )</t>
  </si>
  <si>
    <t>Padlóburkolat készítésebeltérben,tégla, beton, vakolt alapfelületen, gres, kőporcelán lappal,20x20 - 40x40 cm közötti lapmérettel flexibilis ragasztó, Flex fugázó ( vagy vele egyenértékű anyagminőségű anyaggal helyettesíthető )</t>
  </si>
  <si>
    <t>Lábazatburkolat készítése,beltérben,gres, kőporcelán lappal, egyenes, egysoros kivitelben,10 cm magasságig, 20x20 - 40×40 cm közötti lapmérettel flexibilis ragasztó,  Flex fugázó ( vagy vele egyenértékű anyagminőségű anyaggal helyettesíthető )</t>
  </si>
  <si>
    <t>Ablakpárkány szerelése-Lindab lemezzel  (Tornaterem ) ( vagy vele egyenértékű anyagminőségű anyaggal helyettesíthető )</t>
  </si>
  <si>
    <t xml:space="preserve">Fa nyílászáró szerkezetek bontása,  (kopolit üveg acélszerkezettel, ajtók és ablakok) (Tornaterem nyílászárók  ) </t>
  </si>
  <si>
    <t xml:space="preserve">Fa nyílászáró szerkezetek bontása,  ajtó, ablak vagy kapu (Régi iskolaépület nyílászárók  ) </t>
  </si>
  <si>
    <t>71-001-1.4.1-0110230</t>
  </si>
  <si>
    <t>Merev, simafalú műanyag védőcső elhelyezése, elágazó dobozokkal, előre elkészített tartószerkezetre szerelve,  kemény műanyag gégecsőből, Névleges méret: 9-25 mm, HYDRO-THERM beltéri műanyag gégecső, szürke, 25 mm, Kód: GPVC25O( vagy vele egyenértékű anyagminőségű anyaggal helyettesíthető )</t>
  </si>
  <si>
    <t>71-004-6.2-0151467</t>
  </si>
  <si>
    <t>Tartó és egyéb szerkezetek elhelyezése, műanyag bilincs tartóra vagy faliékbe, LEGRAND csőbilincs 25 bepattintható műanyag (Kat.szám:031372)( vagy vele egyenértékű anyagminőségű anyaggal helyettesíthető )</t>
  </si>
  <si>
    <t>71-002-1.1-0224414</t>
  </si>
  <si>
    <t>Szigetelt vezeték elhelyezése védőcsőbe húzva vagy vezetékcsatornába fektetve, rézvezetővel, leágazó kötésekkel, szigetelés ellenállás méréssel, a szerelvényekhez csatlakozó vezetékvégek bekötése nélkül, keresztmetszet: 0,5-2,5 mm², PannonCom-Kábel H05VV-F 3x1,5 sodrott (300/500V) MTK kábel Csz: H05VVF315( vagy vele egyenértékű anyagminőségű anyaggal helyettesíthető )</t>
  </si>
  <si>
    <t>71-002-21.1-0217133</t>
  </si>
  <si>
    <t>Kábelszerű vezeték elhelyezése előre elkészített tartószerkezetre, 1-12 erű rézvezetővel, elágazó dobozokkal és kötésekkel, szigetelési elenállás méréssel, a szerelvényekhez csatlakozó vezetékvégek bekötése nélkül, keresztmetszet: 0,5-2,5 mm², PannonCom-Kábel H05VV-F 300/500V műanyag tömlő vezeték 5x2,5 mm², hajlékony rézvezetővel (MT)( vagy vele egyenértékű anyagminőségű anyaggal helyettesíthető )</t>
  </si>
  <si>
    <t>71-002-1.1.1.1.1</t>
  </si>
  <si>
    <t>PVC köpenyes réz kábel rézszövet árnyékolással 2x0,75; VDE 0812; 62 kg/km( vagy vele egyenértékű anyagminőségű anyaggal helyettesíthető )</t>
  </si>
  <si>
    <t>71-002-1.1.1.1.2</t>
  </si>
  <si>
    <t>PVC köpenyes réz kábel rézszövet árnyékolással 3x0,75; VDE 0812; 73 kg/km( vagy vele egyenértékű anyagminőségű anyaggal helyettesíthető )</t>
  </si>
  <si>
    <t>71-002-21.1-0217191</t>
  </si>
  <si>
    <t>Kábelszerű vezeték elhelyezése előre elkészített tartószerkezetre, 1-12 erű rézvezetővel, elágazó dobozokkal és kötésekkel, szigetelési elenállás méréssel, a szerelvényekhez csatlakozó vezetékvégek bekötése nélkül, keresztmetszet: 0,5-2,5 mm², PannonCom-Kábel A05VV-F 300/500V műanyag tömlő vezeték 7x   1 mm², hajlékony rézvezetővel( vagy vele egyenértékű anyagminőségű anyaggal helyettesíthető )</t>
  </si>
  <si>
    <t xml:space="preserve">Villamos munkák összesen: </t>
  </si>
  <si>
    <t>Anyag</t>
  </si>
  <si>
    <t>Díj</t>
  </si>
  <si>
    <t xml:space="preserve">Épületgépészet  összesen ( I., II., villamos munkák) </t>
  </si>
  <si>
    <t xml:space="preserve">Épületgépészetet kiegészítő épületvillamossági szerelések  </t>
  </si>
  <si>
    <t xml:space="preserve">Készült:   2018. 04.25.                                                                 </t>
  </si>
  <si>
    <t xml:space="preserve"> Kelt:      2018 év..04...hó.25..nap   </t>
  </si>
  <si>
    <r>
      <t xml:space="preserve">Nyílászárók elhelyezése, előre kihagyott falnyílásba, utólagos elhelyezéssel, tömítéssel,  Külső felület aranytölgy, belső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( 110/206 cm ablak ) ( vagy vele egyenértékű anyagminőségű anyaggal helyettesíthető )</t>
    </r>
    <r>
      <rPr>
        <sz val="10"/>
        <color indexed="8"/>
        <rFont val="Times New Roman CE"/>
        <family val="0"/>
      </rPr>
      <t xml:space="preserve">
</t>
    </r>
  </si>
  <si>
    <r>
      <t xml:space="preserve">Nyílászárók elhelyezése, előre kihagyott falnyílásba, utólagos elhelyezéssel, tömítéssel,  Külső felület aranytölgy, belső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( 160/240 cm asszimetrikus bejárati ajtó  ) ( vagy vele egyenértékű anyagminőségű anyaggal helyettesíthető )</t>
    </r>
    <r>
      <rPr>
        <sz val="10"/>
        <color indexed="8"/>
        <rFont val="Times New Roman CE"/>
        <family val="0"/>
      </rPr>
      <t xml:space="preserve">
</t>
    </r>
  </si>
  <si>
    <r>
      <t xml:space="preserve">Nyílászárók elhelyezése, előre kihagyott falnyílásba, utólagos elhelyezéssel, tömítéssel,  Külső , belső felület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( 260/140  cm ablak ) ( vagy vele egyenértékű anyagminőségű anyaggal helyettesíthető )</t>
    </r>
    <r>
      <rPr>
        <sz val="10"/>
        <color indexed="8"/>
        <rFont val="Times New Roman CE"/>
        <family val="0"/>
      </rPr>
      <t xml:space="preserve">
</t>
    </r>
  </si>
  <si>
    <r>
      <t xml:space="preserve">Nyílászárók elhelyezése, előre kihagyott falnyílásba, utólagos elhelyezéssel, tömítéssel,  Külső , belső felület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( 234/140  cm ablak ) ( vagy vele egyenértékű anyagminőségű anyaggal helyettesíthető )</t>
    </r>
    <r>
      <rPr>
        <sz val="10"/>
        <color indexed="8"/>
        <rFont val="Times New Roman CE"/>
        <family val="0"/>
      </rPr>
      <t xml:space="preserve">
</t>
    </r>
  </si>
  <si>
    <r>
      <t xml:space="preserve">Nyílászárók elhelyezése, előre kihagyott falnyílásba, utólagos elhelyezéssel, tömítéssel,  Külső , belső felület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( 150/120  cm ablak ) ( vagy vele egyenértékű anyagminőségű anyaggal helyettesíthető )</t>
    </r>
    <r>
      <rPr>
        <sz val="10"/>
        <color indexed="8"/>
        <rFont val="Times New Roman CE"/>
        <family val="0"/>
      </rPr>
      <t xml:space="preserve">
</t>
    </r>
  </si>
  <si>
    <r>
      <t xml:space="preserve">Nyílászárók elhelyezése, előre kihagyott falnyílásba, utólagos elhelyezéssel, tömítéssel,  Külső , belső felület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( 90 /110  cm ablak ) ( vagy vele egyenértékű anyagminőségű anyaggal helyettesíthető )</t>
    </r>
    <r>
      <rPr>
        <sz val="10"/>
        <color indexed="8"/>
        <rFont val="Times New Roman CE"/>
        <family val="0"/>
      </rPr>
      <t xml:space="preserve">
</t>
    </r>
  </si>
  <si>
    <r>
      <t xml:space="preserve">Nyílászárók elhelyezése, előre kihagyott falnyílásba, utólagos elhelyezéssel, tömítéssel,  Külső , belső felület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( 114/165 egyedi méret  cm ablak ) ( vagy vele egyenértékű anyagminőségű anyaggal helyettesíthető )</t>
    </r>
    <r>
      <rPr>
        <sz val="10"/>
        <color indexed="8"/>
        <rFont val="Times New Roman CE"/>
        <family val="0"/>
      </rPr>
      <t xml:space="preserve">
</t>
    </r>
  </si>
  <si>
    <r>
      <t xml:space="preserve">Nyílászárók elhelyezése, előre kihagyott falnyílásba, utólagos elhelyezéssel, tömítéssel,  Külső , belső felület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( 265/265  cm ablak ) ( vagy vele egyenértékű anyagminőségű anyaggal helyettesíthető )</t>
    </r>
    <r>
      <rPr>
        <sz val="10"/>
        <color indexed="8"/>
        <rFont val="Times New Roman CE"/>
        <family val="0"/>
      </rPr>
      <t xml:space="preserve">
</t>
    </r>
  </si>
  <si>
    <r>
      <t xml:space="preserve">Nyílászárók elhelyezése, előre kihagyott falnyílásba, utólagos elhelyezéssel, tömítéssel,  Külső , belső felület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( 195/130  cm ablak ) ( vagy vele egyenértékű anyagminőségű anyaggal helyettesíthető )</t>
    </r>
    <r>
      <rPr>
        <sz val="10"/>
        <color indexed="8"/>
        <rFont val="Times New Roman CE"/>
        <family val="0"/>
      </rPr>
      <t xml:space="preserve">
</t>
    </r>
  </si>
  <si>
    <r>
      <t xml:space="preserve">Nyílászárók elhelyezése, előre kihagyott falnyílásba, utólagos elhelyezéssel, tömítéssel,  Külső , belső felület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( 60/60 cm ablak ) ( vagy vele egyenértékű anyagminőségű anyaggal helyettesíthető )</t>
    </r>
    <r>
      <rPr>
        <sz val="10"/>
        <color indexed="8"/>
        <rFont val="Times New Roman CE"/>
        <family val="0"/>
      </rPr>
      <t xml:space="preserve">
</t>
    </r>
  </si>
  <si>
    <r>
      <t xml:space="preserve">Nyílászárók elhelyezése, előre kihagyott falnyílásba, utólagos elhelyezéssel, tömítéssel,  Külső , belső felület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( 80/140  cm ablak ) ( vagy vele egyenértékű anyagminőségű anyaggal helyettesíthető )</t>
    </r>
    <r>
      <rPr>
        <sz val="10"/>
        <color indexed="8"/>
        <rFont val="Times New Roman CE"/>
        <family val="0"/>
      </rPr>
      <t xml:space="preserve">
</t>
    </r>
  </si>
  <si>
    <r>
      <t xml:space="preserve">Nyílászárók elhelyezése, előre kihagyott falnyílásba, utólagos elhelyezéssel, tömítéssel,  Külső , belső felület fehér színben, BRÜGMANN ART Line profilú műanyag nyílászáró, 5 légkamrás műanyag profil, tokszélesség  73 mm, lekerekített szárny és üvegezőléc, szárny szélessége 84 mm, üvegezése: 4-16-4 mm superlow-e, Ug=1.1 W/m2K, vasalata: ROTO  </t>
    </r>
    <r>
      <rPr>
        <b/>
        <sz val="10"/>
        <color indexed="8"/>
        <rFont val="Times New Roman CE"/>
        <family val="0"/>
      </rPr>
      <t>( 190/80  cm ablak ) ( vagy vele egyenértékű anyagminőségű anyaggal helyettesíthető )</t>
    </r>
    <r>
      <rPr>
        <sz val="10"/>
        <color indexed="8"/>
        <rFont val="Times New Roman CE"/>
        <family val="0"/>
      </rPr>
      <t xml:space="preserve">
</t>
    </r>
  </si>
  <si>
    <r>
      <rPr>
        <b/>
        <sz val="12"/>
        <color indexed="8"/>
        <rFont val="Times New Roman"/>
        <family val="1"/>
      </rPr>
      <t>MÓDOSÍTOTT</t>
    </r>
    <r>
      <rPr>
        <sz val="12"/>
        <color indexed="8"/>
        <rFont val="Times New Roman"/>
        <family val="1"/>
      </rPr>
      <t xml:space="preserve">  közbeszerzési árazatlan költségvetés ( Építőmesteri, gépészet,</t>
    </r>
  </si>
</sst>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2]\ #\ ##,000_);[Red]\([$€-2]\ #\ ##,000\)"/>
  </numFmts>
  <fonts count="54">
    <font>
      <sz val="11"/>
      <color theme="1"/>
      <name val="Calibri"/>
      <family val="2"/>
    </font>
    <font>
      <sz val="11"/>
      <color indexed="8"/>
      <name val="Calibri"/>
      <family val="2"/>
    </font>
    <font>
      <sz val="10"/>
      <color indexed="8"/>
      <name val="Times New Roman CE"/>
      <family val="0"/>
    </font>
    <font>
      <b/>
      <sz val="10"/>
      <color indexed="8"/>
      <name val="Times New Roman CE"/>
      <family val="0"/>
    </font>
    <font>
      <sz val="12"/>
      <color indexed="8"/>
      <name val="Times New Roman"/>
      <family val="1"/>
    </font>
    <font>
      <b/>
      <sz val="12"/>
      <color indexed="8"/>
      <name val="Times New Roman"/>
      <family val="1"/>
    </font>
    <font>
      <sz val="8"/>
      <name val="Calibri"/>
      <family val="2"/>
    </font>
    <font>
      <b/>
      <sz val="10"/>
      <name val="Arial CE"/>
      <family val="0"/>
    </font>
    <font>
      <b/>
      <sz val="14"/>
      <name val="Arial CE"/>
      <family val="0"/>
    </font>
    <font>
      <b/>
      <sz val="10"/>
      <name val="Arial"/>
      <family val="2"/>
    </font>
    <font>
      <sz val="10"/>
      <name val="Arial"/>
      <family val="2"/>
    </font>
    <font>
      <sz val="10"/>
      <color indexed="8"/>
      <name val="Arial"/>
      <family val="2"/>
    </font>
    <font>
      <b/>
      <sz val="10"/>
      <name val="Times New Roman"/>
      <family val="0"/>
    </font>
    <font>
      <sz val="10"/>
      <name val="Times New Roman"/>
      <family val="0"/>
    </font>
    <font>
      <b/>
      <sz val="11"/>
      <name val="Times New Roman"/>
      <family val="1"/>
    </font>
    <font>
      <b/>
      <sz val="14"/>
      <color indexed="8"/>
      <name val="Times New Roman"/>
      <family val="1"/>
    </font>
    <font>
      <b/>
      <sz val="11"/>
      <color indexed="8"/>
      <name val="Calibri"/>
      <family val="2"/>
    </font>
    <font>
      <sz val="11"/>
      <color indexed="8"/>
      <name val="Times New Roman"/>
      <family val="1"/>
    </font>
    <font>
      <b/>
      <sz val="11"/>
      <color indexed="8"/>
      <name val="Times New Roman"/>
      <family val="1"/>
    </font>
    <font>
      <b/>
      <sz val="14"/>
      <color indexed="8"/>
      <name val="Times"/>
      <family val="1"/>
    </font>
    <font>
      <sz val="14"/>
      <color indexed="8"/>
      <name val="Times New Roman"/>
      <family val="1"/>
    </font>
    <font>
      <sz val="9"/>
      <color indexed="8"/>
      <name val="Times New Roman"/>
      <family val="1"/>
    </font>
    <font>
      <sz val="10"/>
      <color indexed="8"/>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1" borderId="5"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1" fillId="22" borderId="7" applyNumberFormat="0" applyFont="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7" fillId="29" borderId="0" applyNumberFormat="0" applyBorder="0" applyAlignment="0" applyProtection="0"/>
    <xf numFmtId="0" fontId="48" fillId="3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30" borderId="1" applyNumberFormat="0" applyAlignment="0" applyProtection="0"/>
    <xf numFmtId="9" fontId="1" fillId="0" borderId="0" applyFont="0" applyFill="0" applyBorder="0" applyAlignment="0" applyProtection="0"/>
  </cellStyleXfs>
  <cellXfs count="98">
    <xf numFmtId="0" fontId="0" fillId="0" borderId="0" xfId="0" applyFont="1" applyAlignment="1">
      <alignment/>
    </xf>
    <xf numFmtId="0" fontId="2" fillId="0" borderId="0" xfId="0" applyFont="1" applyAlignment="1">
      <alignment vertical="top" wrapText="1"/>
    </xf>
    <xf numFmtId="49" fontId="2" fillId="0" borderId="0" xfId="0" applyNumberFormat="1" applyFont="1" applyAlignment="1">
      <alignment vertical="top" wrapText="1"/>
    </xf>
    <xf numFmtId="0" fontId="3" fillId="0" borderId="10" xfId="0" applyFont="1" applyBorder="1" applyAlignment="1">
      <alignment vertical="top" wrapText="1"/>
    </xf>
    <xf numFmtId="0" fontId="3" fillId="0" borderId="0" xfId="0" applyFont="1" applyAlignment="1">
      <alignment vertical="top" wrapText="1"/>
    </xf>
    <xf numFmtId="0" fontId="3" fillId="0" borderId="10" xfId="0" applyFont="1" applyBorder="1" applyAlignment="1">
      <alignment horizontal="right" vertical="top" wrapText="1"/>
    </xf>
    <xf numFmtId="0" fontId="2" fillId="0" borderId="0" xfId="0" applyFont="1" applyAlignment="1">
      <alignment horizontal="right" vertical="top" wrapText="1"/>
    </xf>
    <xf numFmtId="0" fontId="3" fillId="0" borderId="10" xfId="0" applyFont="1" applyBorder="1" applyAlignment="1">
      <alignment horizontal="left" vertical="top" wrapText="1"/>
    </xf>
    <xf numFmtId="0" fontId="2" fillId="0" borderId="0" xfId="0" applyFont="1" applyAlignment="1">
      <alignment horizontal="left" vertical="top" wrapText="1"/>
    </xf>
    <xf numFmtId="0" fontId="3" fillId="0" borderId="0" xfId="0" applyFont="1" applyBorder="1" applyAlignment="1">
      <alignment vertical="top" wrapText="1"/>
    </xf>
    <xf numFmtId="0" fontId="4" fillId="0" borderId="0" xfId="0" applyFont="1" applyAlignment="1">
      <alignment vertical="top"/>
    </xf>
    <xf numFmtId="0" fontId="4" fillId="0" borderId="0" xfId="0" applyFont="1" applyAlignment="1">
      <alignment vertical="top" wrapText="1"/>
    </xf>
    <xf numFmtId="0" fontId="5" fillId="0" borderId="10" xfId="0" applyFont="1" applyBorder="1" applyAlignment="1">
      <alignment vertical="top" wrapText="1"/>
    </xf>
    <xf numFmtId="0" fontId="5" fillId="0" borderId="10" xfId="0" applyFont="1" applyBorder="1" applyAlignment="1">
      <alignment horizontal="right" vertical="top" wrapText="1"/>
    </xf>
    <xf numFmtId="0" fontId="5" fillId="0" borderId="0" xfId="0" applyFont="1" applyAlignment="1">
      <alignment vertical="top"/>
    </xf>
    <xf numFmtId="0" fontId="4" fillId="0" borderId="11" xfId="0" applyFont="1" applyBorder="1" applyAlignment="1">
      <alignment vertical="top"/>
    </xf>
    <xf numFmtId="10" fontId="4" fillId="0" borderId="11" xfId="0" applyNumberFormat="1" applyFont="1" applyBorder="1" applyAlignment="1">
      <alignment vertical="top"/>
    </xf>
    <xf numFmtId="0" fontId="4" fillId="0" borderId="0" xfId="0" applyFont="1" applyAlignment="1">
      <alignment horizontal="left" vertical="top"/>
    </xf>
    <xf numFmtId="0" fontId="4" fillId="0" borderId="11" xfId="0" applyFont="1" applyBorder="1" applyAlignment="1">
      <alignment horizontal="right" vertical="top"/>
    </xf>
    <xf numFmtId="0" fontId="2" fillId="0" borderId="0" xfId="0" applyNumberFormat="1" applyFont="1" applyAlignment="1">
      <alignment vertical="top" wrapText="1"/>
    </xf>
    <xf numFmtId="0" fontId="17" fillId="0" borderId="0" xfId="0" applyFont="1" applyAlignment="1">
      <alignment/>
    </xf>
    <xf numFmtId="0" fontId="7" fillId="0" borderId="11" xfId="0" applyFont="1" applyBorder="1" applyAlignment="1">
      <alignment horizontal="center"/>
    </xf>
    <xf numFmtId="0" fontId="8" fillId="0" borderId="0" xfId="0" applyFont="1" applyAlignment="1">
      <alignment/>
    </xf>
    <xf numFmtId="0" fontId="9" fillId="0" borderId="10" xfId="0" applyFont="1" applyBorder="1" applyAlignment="1">
      <alignment horizontal="left" vertical="top" wrapText="1"/>
    </xf>
    <xf numFmtId="0" fontId="9" fillId="0" borderId="10" xfId="0" applyFont="1" applyBorder="1" applyAlignment="1">
      <alignment vertical="top" wrapText="1"/>
    </xf>
    <xf numFmtId="0" fontId="9" fillId="0" borderId="10" xfId="0" applyFont="1" applyBorder="1" applyAlignment="1">
      <alignment horizontal="right" vertical="top" wrapText="1"/>
    </xf>
    <xf numFmtId="3" fontId="9" fillId="0" borderId="10" xfId="0" applyNumberFormat="1" applyFont="1" applyBorder="1" applyAlignment="1">
      <alignment horizontal="right" vertical="top" wrapText="1"/>
    </xf>
    <xf numFmtId="0" fontId="10" fillId="0" borderId="12" xfId="0" applyFont="1" applyFill="1" applyBorder="1" applyAlignment="1">
      <alignment horizontal="left" vertical="top" wrapText="1"/>
    </xf>
    <xf numFmtId="0" fontId="10" fillId="0" borderId="12" xfId="0" applyFont="1" applyFill="1" applyBorder="1" applyAlignment="1">
      <alignment vertical="top" wrapText="1"/>
    </xf>
    <xf numFmtId="0" fontId="10" fillId="0" borderId="12" xfId="0" applyFont="1" applyFill="1" applyBorder="1" applyAlignment="1">
      <alignment horizontal="right" vertical="top" wrapText="1"/>
    </xf>
    <xf numFmtId="3" fontId="10" fillId="0" borderId="12" xfId="0" applyNumberFormat="1" applyFont="1" applyFill="1" applyBorder="1" applyAlignment="1">
      <alignment horizontal="right" vertical="top" wrapText="1"/>
    </xf>
    <xf numFmtId="0" fontId="10" fillId="0" borderId="12" xfId="0" applyFont="1" applyFill="1" applyBorder="1" applyAlignment="1">
      <alignment horizontal="left" vertical="top" wrapText="1"/>
    </xf>
    <xf numFmtId="0" fontId="10" fillId="0" borderId="12" xfId="0" applyFont="1" applyFill="1" applyBorder="1" applyAlignment="1">
      <alignment vertical="top" wrapText="1"/>
    </xf>
    <xf numFmtId="0" fontId="10" fillId="0" borderId="12" xfId="0" applyFont="1" applyFill="1" applyBorder="1" applyAlignment="1">
      <alignment horizontal="right" vertical="top" wrapText="1"/>
    </xf>
    <xf numFmtId="3" fontId="10" fillId="0" borderId="12" xfId="0" applyNumberFormat="1" applyFont="1" applyFill="1" applyBorder="1" applyAlignment="1">
      <alignment horizontal="right" vertical="top" wrapText="1"/>
    </xf>
    <xf numFmtId="0" fontId="11" fillId="0" borderId="12" xfId="0" applyFont="1" applyFill="1" applyBorder="1" applyAlignment="1">
      <alignment vertical="top" wrapText="1"/>
    </xf>
    <xf numFmtId="0" fontId="11" fillId="0" borderId="13" xfId="0" applyFont="1" applyFill="1" applyBorder="1" applyAlignment="1">
      <alignment vertical="top" wrapText="1"/>
    </xf>
    <xf numFmtId="3" fontId="0" fillId="0" borderId="0" xfId="0" applyNumberFormat="1" applyAlignment="1">
      <alignment/>
    </xf>
    <xf numFmtId="0" fontId="11" fillId="0" borderId="0" xfId="0" applyFont="1" applyFill="1" applyBorder="1" applyAlignment="1">
      <alignment vertical="top" wrapText="1"/>
    </xf>
    <xf numFmtId="0" fontId="18" fillId="0" borderId="0" xfId="0" applyFont="1" applyAlignment="1">
      <alignment/>
    </xf>
    <xf numFmtId="0" fontId="17" fillId="0" borderId="14" xfId="0" applyFont="1" applyBorder="1" applyAlignment="1">
      <alignment/>
    </xf>
    <xf numFmtId="0" fontId="17" fillId="0" borderId="10" xfId="0" applyFont="1" applyBorder="1" applyAlignment="1">
      <alignment/>
    </xf>
    <xf numFmtId="0" fontId="17" fillId="0" borderId="15" xfId="0" applyFont="1" applyBorder="1" applyAlignment="1">
      <alignment/>
    </xf>
    <xf numFmtId="0" fontId="19" fillId="0" borderId="0" xfId="0" applyFont="1" applyAlignment="1">
      <alignment/>
    </xf>
    <xf numFmtId="0" fontId="15" fillId="0" borderId="0" xfId="0" applyFont="1" applyAlignment="1">
      <alignment/>
    </xf>
    <xf numFmtId="0" fontId="16" fillId="0" borderId="0" xfId="0" applyFont="1" applyAlignment="1">
      <alignment/>
    </xf>
    <xf numFmtId="0" fontId="19" fillId="0" borderId="0" xfId="0" applyFont="1" applyAlignment="1">
      <alignment/>
    </xf>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20" fillId="0" borderId="14" xfId="0" applyFont="1" applyBorder="1" applyAlignment="1">
      <alignment/>
    </xf>
    <xf numFmtId="0" fontId="20" fillId="0" borderId="10" xfId="0" applyFont="1" applyBorder="1" applyAlignment="1">
      <alignment/>
    </xf>
    <xf numFmtId="0" fontId="20" fillId="0" borderId="15" xfId="0" applyFont="1" applyBorder="1" applyAlignment="1">
      <alignment/>
    </xf>
    <xf numFmtId="0" fontId="3" fillId="0" borderId="16" xfId="0" applyFont="1" applyBorder="1" applyAlignment="1">
      <alignment horizontal="left" vertical="top" wrapText="1"/>
    </xf>
    <xf numFmtId="0" fontId="3" fillId="0" borderId="16" xfId="0" applyFont="1" applyBorder="1" applyAlignment="1">
      <alignment vertical="top" wrapText="1"/>
    </xf>
    <xf numFmtId="0" fontId="3" fillId="0" borderId="16" xfId="0" applyFont="1" applyBorder="1" applyAlignment="1">
      <alignment horizontal="right" vertical="top" wrapText="1"/>
    </xf>
    <xf numFmtId="0" fontId="0" fillId="0" borderId="11" xfId="0" applyBorder="1" applyAlignment="1">
      <alignment/>
    </xf>
    <xf numFmtId="0" fontId="0" fillId="0" borderId="0" xfId="0" applyBorder="1" applyAlignment="1">
      <alignment/>
    </xf>
    <xf numFmtId="0" fontId="0" fillId="0" borderId="16" xfId="0" applyBorder="1" applyAlignment="1">
      <alignment/>
    </xf>
    <xf numFmtId="0" fontId="21" fillId="0" borderId="0" xfId="0" applyFont="1" applyAlignment="1">
      <alignment/>
    </xf>
    <xf numFmtId="0" fontId="22" fillId="0" borderId="0" xfId="0" applyFont="1" applyAlignment="1">
      <alignment/>
    </xf>
    <xf numFmtId="3" fontId="0" fillId="0" borderId="16" xfId="0" applyNumberFormat="1" applyBorder="1" applyAlignment="1">
      <alignment/>
    </xf>
    <xf numFmtId="3" fontId="0" fillId="0" borderId="14" xfId="0" applyNumberFormat="1" applyBorder="1" applyAlignment="1">
      <alignment/>
    </xf>
    <xf numFmtId="0" fontId="0" fillId="0" borderId="17" xfId="0" applyBorder="1" applyAlignment="1">
      <alignment/>
    </xf>
    <xf numFmtId="3" fontId="4" fillId="0" borderId="0" xfId="0" applyNumberFormat="1" applyFont="1" applyAlignment="1">
      <alignment vertical="top" wrapText="1"/>
    </xf>
    <xf numFmtId="0" fontId="12" fillId="33" borderId="18" xfId="0" applyFont="1" applyFill="1" applyBorder="1" applyAlignment="1" applyProtection="1">
      <alignment horizontal="left" vertical="top" wrapText="1"/>
      <protection/>
    </xf>
    <xf numFmtId="0" fontId="12" fillId="33" borderId="18" xfId="0" applyFont="1" applyFill="1" applyBorder="1" applyAlignment="1" applyProtection="1">
      <alignment horizontal="right" vertical="top" wrapText="1"/>
      <protection/>
    </xf>
    <xf numFmtId="0" fontId="13" fillId="0" borderId="0"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12" fillId="0" borderId="19" xfId="0" applyFont="1" applyFill="1" applyBorder="1" applyAlignment="1" applyProtection="1">
      <alignment vertical="top" wrapText="1"/>
      <protection/>
    </xf>
    <xf numFmtId="0" fontId="20" fillId="0" borderId="0" xfId="0" applyFont="1" applyAlignment="1">
      <alignment/>
    </xf>
    <xf numFmtId="0" fontId="14" fillId="0" borderId="19" xfId="0" applyFont="1" applyFill="1" applyBorder="1" applyAlignment="1" applyProtection="1">
      <alignment vertical="top" wrapText="1"/>
      <protection/>
    </xf>
    <xf numFmtId="0" fontId="12" fillId="0" borderId="19" xfId="0" applyFont="1" applyFill="1" applyBorder="1" applyAlignment="1" applyProtection="1">
      <alignment vertical="top" wrapText="1"/>
      <protection/>
    </xf>
    <xf numFmtId="0" fontId="12" fillId="33" borderId="18" xfId="0" applyFont="1" applyFill="1" applyBorder="1" applyAlignment="1" applyProtection="1">
      <alignment horizontal="left" vertical="top" wrapText="1"/>
      <protection/>
    </xf>
    <xf numFmtId="0" fontId="12" fillId="33" borderId="18" xfId="0" applyFont="1" applyFill="1" applyBorder="1" applyAlignment="1" applyProtection="1">
      <alignment horizontal="right" vertical="top" wrapText="1"/>
      <protection/>
    </xf>
    <xf numFmtId="0" fontId="22" fillId="0" borderId="0" xfId="0" applyFont="1" applyAlignment="1">
      <alignment wrapText="1"/>
    </xf>
    <xf numFmtId="0" fontId="1" fillId="0" borderId="0" xfId="0" applyFont="1" applyAlignment="1">
      <alignment/>
    </xf>
    <xf numFmtId="0" fontId="3" fillId="0" borderId="0" xfId="0" applyFont="1" applyAlignment="1">
      <alignment horizontal="righ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right" vertical="top" wrapText="1"/>
    </xf>
    <xf numFmtId="0" fontId="3" fillId="0" borderId="10" xfId="0" applyFont="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horizontal="right" vertical="top" wrapText="1"/>
    </xf>
    <xf numFmtId="0" fontId="12" fillId="0" borderId="18" xfId="0" applyFont="1" applyFill="1" applyBorder="1" applyAlignment="1" applyProtection="1">
      <alignment horizontal="left" vertical="top" wrapText="1"/>
      <protection/>
    </xf>
    <xf numFmtId="0" fontId="12" fillId="0" borderId="18" xfId="0" applyFont="1" applyFill="1" applyBorder="1" applyAlignment="1" applyProtection="1">
      <alignment horizontal="right" vertical="top" wrapText="1"/>
      <protection/>
    </xf>
    <xf numFmtId="0" fontId="15" fillId="0" borderId="16" xfId="0" applyFont="1" applyBorder="1" applyAlignment="1">
      <alignment/>
    </xf>
    <xf numFmtId="0" fontId="15" fillId="0" borderId="10" xfId="0" applyFont="1" applyBorder="1" applyAlignment="1">
      <alignment/>
    </xf>
    <xf numFmtId="0" fontId="18" fillId="0" borderId="10" xfId="0" applyFont="1" applyBorder="1" applyAlignment="1">
      <alignment/>
    </xf>
    <xf numFmtId="0" fontId="17" fillId="0" borderId="0" xfId="0" applyNumberFormat="1" applyFont="1" applyAlignment="1">
      <alignment wrapText="1"/>
    </xf>
    <xf numFmtId="0" fontId="17" fillId="0" borderId="0" xfId="0" applyFont="1" applyAlignment="1">
      <alignment wrapText="1"/>
    </xf>
    <xf numFmtId="0" fontId="4" fillId="0" borderId="16" xfId="0" applyFont="1" applyBorder="1" applyAlignment="1">
      <alignment horizontal="center" vertical="top"/>
    </xf>
    <xf numFmtId="0" fontId="4" fillId="0" borderId="11" xfId="0" applyFont="1" applyBorder="1" applyAlignment="1">
      <alignment horizontal="center" vertical="top"/>
    </xf>
    <xf numFmtId="0" fontId="5" fillId="0" borderId="0" xfId="0" applyFont="1" applyAlignment="1">
      <alignment vertical="top"/>
    </xf>
    <xf numFmtId="0" fontId="4" fillId="0" borderId="0" xfId="0" applyFont="1" applyAlignment="1">
      <alignment vertical="top"/>
    </xf>
    <xf numFmtId="0" fontId="4" fillId="0" borderId="10" xfId="0" applyFont="1" applyBorder="1" applyAlignment="1">
      <alignment horizontal="center" vertical="top"/>
    </xf>
    <xf numFmtId="0" fontId="4" fillId="0" borderId="0" xfId="0" applyFont="1" applyAlignment="1">
      <alignment horizontal="center" vertical="top"/>
    </xf>
    <xf numFmtId="0" fontId="3" fillId="0" borderId="0" xfId="0" applyFont="1" applyAlignment="1">
      <alignment vertical="top" wrapText="1"/>
    </xf>
    <xf numFmtId="0" fontId="7" fillId="0" borderId="11" xfId="0" applyFont="1" applyBorder="1" applyAlignment="1">
      <alignment horizontal="center"/>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3"/>
  <sheetViews>
    <sheetView tabSelected="1" zoomScalePageLayoutView="0" workbookViewId="0" topLeftCell="A1">
      <selection activeCell="H6" sqref="H6"/>
    </sheetView>
  </sheetViews>
  <sheetFormatPr defaultColWidth="9.140625" defaultRowHeight="15"/>
  <cols>
    <col min="1" max="1" width="36.421875" style="10" customWidth="1"/>
    <col min="2" max="2" width="10.7109375" style="10" customWidth="1"/>
    <col min="3" max="3" width="11.8515625" style="10" customWidth="1"/>
    <col min="4" max="4" width="20.57421875" style="10" customWidth="1"/>
    <col min="5" max="16384" width="9.140625" style="10" customWidth="1"/>
  </cols>
  <sheetData>
    <row r="1" spans="1:4" s="14" customFormat="1" ht="15.75">
      <c r="A1" s="92"/>
      <c r="B1" s="92"/>
      <c r="C1" s="92"/>
      <c r="D1" s="92"/>
    </row>
    <row r="2" spans="1:4" ht="15.75">
      <c r="A2" s="93"/>
      <c r="B2" s="93"/>
      <c r="C2" s="93"/>
      <c r="D2" s="93"/>
    </row>
    <row r="3" spans="1:4" ht="15.75">
      <c r="A3" s="92" t="s">
        <v>379</v>
      </c>
      <c r="B3" s="93"/>
      <c r="C3" s="93"/>
      <c r="D3" s="93"/>
    </row>
    <row r="4" spans="1:4" s="14" customFormat="1" ht="15.75">
      <c r="A4" s="92" t="s">
        <v>383</v>
      </c>
      <c r="B4" s="92"/>
      <c r="C4" s="92"/>
      <c r="D4" s="92"/>
    </row>
    <row r="5" spans="1:4" ht="15.75">
      <c r="A5" s="93"/>
      <c r="B5" s="93"/>
      <c r="C5" s="93"/>
      <c r="D5" s="93"/>
    </row>
    <row r="6" spans="1:4" ht="15.75">
      <c r="A6" s="93" t="s">
        <v>426</v>
      </c>
      <c r="B6" s="93"/>
      <c r="C6" s="93"/>
      <c r="D6" s="93"/>
    </row>
    <row r="7" spans="1:4" ht="15.75">
      <c r="A7" s="93" t="s">
        <v>380</v>
      </c>
      <c r="B7" s="93"/>
      <c r="C7" s="93"/>
      <c r="D7" s="93"/>
    </row>
    <row r="9" spans="1:3" ht="15.75">
      <c r="A9" s="10" t="s">
        <v>381</v>
      </c>
      <c r="C9" s="10" t="s">
        <v>326</v>
      </c>
    </row>
    <row r="11" spans="1:3" ht="15.75">
      <c r="A11" s="10" t="s">
        <v>382</v>
      </c>
      <c r="C11" s="10" t="s">
        <v>326</v>
      </c>
    </row>
    <row r="12" spans="1:3" ht="15.75">
      <c r="A12" s="10" t="s">
        <v>360</v>
      </c>
      <c r="C12" s="10" t="s">
        <v>413</v>
      </c>
    </row>
    <row r="13" ht="15.75">
      <c r="A13" s="10" t="s">
        <v>326</v>
      </c>
    </row>
    <row r="15" ht="15.75">
      <c r="A15" s="10" t="s">
        <v>202</v>
      </c>
    </row>
    <row r="16" ht="15.75">
      <c r="A16" s="10" t="s">
        <v>203</v>
      </c>
    </row>
    <row r="17" ht="15.75">
      <c r="A17" s="10" t="s">
        <v>326</v>
      </c>
    </row>
    <row r="18" ht="15.75">
      <c r="A18" s="10" t="s">
        <v>327</v>
      </c>
    </row>
    <row r="19" ht="15.75">
      <c r="A19" s="10" t="s">
        <v>339</v>
      </c>
    </row>
    <row r="20" ht="15.75">
      <c r="A20" s="10" t="s">
        <v>361</v>
      </c>
    </row>
    <row r="21" ht="15.75">
      <c r="A21" s="10" t="s">
        <v>328</v>
      </c>
    </row>
    <row r="22" ht="15.75">
      <c r="A22" s="10" t="s">
        <v>412</v>
      </c>
    </row>
    <row r="23" ht="15.75">
      <c r="A23" s="10" t="s">
        <v>328</v>
      </c>
    </row>
    <row r="25" spans="1:4" ht="15.75">
      <c r="A25" s="95" t="s">
        <v>329</v>
      </c>
      <c r="B25" s="95"/>
      <c r="C25" s="95"/>
      <c r="D25" s="95"/>
    </row>
    <row r="26" spans="1:4" ht="15.75">
      <c r="A26" s="15" t="s">
        <v>330</v>
      </c>
      <c r="B26" s="15"/>
      <c r="C26" s="18" t="s">
        <v>331</v>
      </c>
      <c r="D26" s="18" t="s">
        <v>332</v>
      </c>
    </row>
    <row r="27" spans="1:4" ht="15.75">
      <c r="A27" s="15" t="s">
        <v>333</v>
      </c>
      <c r="B27" s="15"/>
      <c r="C27" s="15">
        <f>ROUND(SUM(Összesítő!B2:B16),0)</f>
        <v>0</v>
      </c>
      <c r="D27" s="15">
        <f>ROUND(SUM(Összesítő!C2:C16),0)</f>
        <v>0</v>
      </c>
    </row>
    <row r="28" spans="1:4" ht="15.75">
      <c r="A28" s="15" t="s">
        <v>334</v>
      </c>
      <c r="B28" s="15"/>
      <c r="C28" s="15">
        <f>ROUND(C27,0)</f>
        <v>0</v>
      </c>
      <c r="D28" s="15">
        <f>ROUND(D27,0)</f>
        <v>0</v>
      </c>
    </row>
    <row r="29" spans="1:4" ht="15.75">
      <c r="A29" s="10" t="s">
        <v>335</v>
      </c>
      <c r="C29" s="90">
        <f>ROUND(C28+D28,0)</f>
        <v>0</v>
      </c>
      <c r="D29" s="90"/>
    </row>
    <row r="30" spans="1:4" ht="15.75">
      <c r="A30" s="15" t="s">
        <v>336</v>
      </c>
      <c r="B30" s="16">
        <v>0.27</v>
      </c>
      <c r="C30" s="91">
        <f>ROUND(C29*B30,0)</f>
        <v>0</v>
      </c>
      <c r="D30" s="91"/>
    </row>
    <row r="31" spans="1:4" ht="15.75">
      <c r="A31" s="15" t="s">
        <v>337</v>
      </c>
      <c r="B31" s="15"/>
      <c r="C31" s="94">
        <f>ROUND(C29+C30,0)</f>
        <v>0</v>
      </c>
      <c r="D31" s="94"/>
    </row>
    <row r="39" spans="2:3" ht="15.75">
      <c r="B39" s="90" t="s">
        <v>338</v>
      </c>
      <c r="C39" s="90"/>
    </row>
    <row r="41" ht="15.75">
      <c r="A41" s="17"/>
    </row>
    <row r="42" ht="15.75">
      <c r="A42" s="17"/>
    </row>
    <row r="43" ht="15.75">
      <c r="A43" s="17"/>
    </row>
  </sheetData>
  <sheetProtection/>
  <mergeCells count="12">
    <mergeCell ref="C31:D31"/>
    <mergeCell ref="B39:C39"/>
    <mergeCell ref="A5:D5"/>
    <mergeCell ref="A6:D6"/>
    <mergeCell ref="A7:D7"/>
    <mergeCell ref="A25:D25"/>
    <mergeCell ref="C29:D29"/>
    <mergeCell ref="C30:D30"/>
    <mergeCell ref="A1:D1"/>
    <mergeCell ref="A2:D2"/>
    <mergeCell ref="A3:D3"/>
    <mergeCell ref="A4:D4"/>
  </mergeCells>
  <printOptions/>
  <pageMargins left="1" right="1" top="1" bottom="1" header="0.4166666666666667" footer="0.4166666666666667"/>
  <pageSetup firstPageNumber="-4105"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9"/>
  <sheetViews>
    <sheetView zoomScalePageLayoutView="0" workbookViewId="0" topLeftCell="A1">
      <selection activeCell="O6" sqref="O6"/>
    </sheetView>
  </sheetViews>
  <sheetFormatPr defaultColWidth="9.140625" defaultRowHeight="15"/>
  <cols>
    <col min="1" max="1" width="4.28125" style="8" customWidth="1"/>
    <col min="2" max="2" width="9.28125" style="1" customWidth="1"/>
    <col min="3" max="3" width="31.14062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254</v>
      </c>
      <c r="B1" s="3" t="s">
        <v>255</v>
      </c>
      <c r="C1" s="3" t="s">
        <v>256</v>
      </c>
      <c r="D1" s="5" t="s">
        <v>257</v>
      </c>
      <c r="E1" s="3" t="s">
        <v>258</v>
      </c>
      <c r="F1" s="5" t="s">
        <v>259</v>
      </c>
      <c r="G1" s="5" t="s">
        <v>260</v>
      </c>
      <c r="H1" s="5" t="s">
        <v>261</v>
      </c>
      <c r="I1" s="5" t="s">
        <v>262</v>
      </c>
    </row>
    <row r="2" spans="1:9" ht="43.5" customHeight="1">
      <c r="A2" s="8">
        <v>1</v>
      </c>
      <c r="B2" s="1" t="s">
        <v>303</v>
      </c>
      <c r="C2" s="2" t="s">
        <v>392</v>
      </c>
      <c r="D2" s="6">
        <v>15</v>
      </c>
      <c r="E2" s="1" t="s">
        <v>281</v>
      </c>
      <c r="F2" s="6">
        <v>0</v>
      </c>
      <c r="G2" s="6">
        <v>0</v>
      </c>
      <c r="H2" s="6">
        <f>ROUND(D2*F2,0)</f>
        <v>0</v>
      </c>
      <c r="I2" s="6">
        <f>ROUND(D2*G2,0)</f>
        <v>0</v>
      </c>
    </row>
    <row r="4" spans="1:9" ht="78.75" customHeight="1">
      <c r="A4" s="8">
        <v>2</v>
      </c>
      <c r="B4" s="1" t="s">
        <v>304</v>
      </c>
      <c r="C4" s="2" t="s">
        <v>147</v>
      </c>
      <c r="D4" s="6">
        <v>1</v>
      </c>
      <c r="E4" s="1" t="s">
        <v>258</v>
      </c>
      <c r="F4" s="6">
        <v>0</v>
      </c>
      <c r="G4" s="6">
        <v>0</v>
      </c>
      <c r="H4" s="6">
        <f>ROUND(D4*F4,0)</f>
        <v>0</v>
      </c>
      <c r="I4" s="6">
        <f>ROUND(D4*G4,0)</f>
        <v>0</v>
      </c>
    </row>
    <row r="5" ht="12.75">
      <c r="C5" s="2"/>
    </row>
    <row r="6" spans="1:9" ht="58.5" customHeight="1">
      <c r="A6" s="8">
        <v>3</v>
      </c>
      <c r="B6" s="1" t="s">
        <v>303</v>
      </c>
      <c r="C6" s="2" t="s">
        <v>391</v>
      </c>
      <c r="D6" s="6">
        <v>42</v>
      </c>
      <c r="E6" s="1" t="s">
        <v>281</v>
      </c>
      <c r="F6" s="6">
        <v>0</v>
      </c>
      <c r="G6" s="6">
        <v>0</v>
      </c>
      <c r="H6" s="6">
        <v>0</v>
      </c>
      <c r="I6" s="6">
        <f>ROUND(D6*G6,0)</f>
        <v>0</v>
      </c>
    </row>
    <row r="7" ht="15.75" customHeight="1">
      <c r="C7" s="2"/>
    </row>
    <row r="8" spans="1:9" ht="81" customHeight="1">
      <c r="A8" s="8">
        <v>4</v>
      </c>
      <c r="B8" s="1" t="s">
        <v>304</v>
      </c>
      <c r="C8" s="2" t="s">
        <v>148</v>
      </c>
      <c r="D8" s="6">
        <v>1</v>
      </c>
      <c r="E8" s="1" t="s">
        <v>258</v>
      </c>
      <c r="F8" s="6">
        <v>0</v>
      </c>
      <c r="G8" s="6">
        <v>0</v>
      </c>
      <c r="I8" s="6">
        <f>ROUND(D8*G8,0)</f>
        <v>0</v>
      </c>
    </row>
    <row r="9" spans="1:9" s="9" customFormat="1" ht="12.75">
      <c r="A9" s="7"/>
      <c r="B9" s="3"/>
      <c r="C9" s="3" t="s">
        <v>264</v>
      </c>
      <c r="D9" s="5"/>
      <c r="E9" s="3"/>
      <c r="F9" s="5"/>
      <c r="G9" s="5"/>
      <c r="H9" s="5">
        <f>ROUND(SUM(H2:H8),0)</f>
        <v>0</v>
      </c>
      <c r="I9" s="5">
        <f>ROUND(SUM(I2:I8),0)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Asztalosszerkezetek elhelyezése</oddHeader>
  </headerFooter>
</worksheet>
</file>

<file path=xl/worksheets/sheet11.xml><?xml version="1.0" encoding="utf-8"?>
<worksheet xmlns="http://schemas.openxmlformats.org/spreadsheetml/2006/main" xmlns:r="http://schemas.openxmlformats.org/officeDocument/2006/relationships">
  <dimension ref="A1:I19"/>
  <sheetViews>
    <sheetView zoomScale="75" zoomScaleNormal="75" zoomScalePageLayoutView="0" workbookViewId="0" topLeftCell="A13">
      <selection activeCell="S13" sqref="S13"/>
    </sheetView>
  </sheetViews>
  <sheetFormatPr defaultColWidth="9.140625" defaultRowHeight="15"/>
  <cols>
    <col min="1" max="1" width="3.57421875" style="0" customWidth="1"/>
    <col min="2" max="2" width="8.421875" style="0" customWidth="1"/>
    <col min="3" max="3" width="27.8515625" style="0" customWidth="1"/>
    <col min="4" max="4" width="5.7109375" style="0" customWidth="1"/>
    <col min="5" max="5" width="5.28125" style="0" customWidth="1"/>
    <col min="6" max="6" width="6.8515625" style="0" customWidth="1"/>
    <col min="7" max="7" width="8.00390625" style="0" customWidth="1"/>
    <col min="8" max="8" width="8.28125" style="0" customWidth="1"/>
  </cols>
  <sheetData>
    <row r="1" ht="36" customHeight="1">
      <c r="B1" t="s">
        <v>377</v>
      </c>
    </row>
    <row r="2" spans="1:9" ht="38.25">
      <c r="A2" s="7" t="s">
        <v>254</v>
      </c>
      <c r="B2" s="3" t="s">
        <v>255</v>
      </c>
      <c r="C2" s="3" t="s">
        <v>256</v>
      </c>
      <c r="D2" s="5" t="s">
        <v>257</v>
      </c>
      <c r="E2" s="3" t="s">
        <v>258</v>
      </c>
      <c r="F2" s="5" t="s">
        <v>259</v>
      </c>
      <c r="G2" s="5" t="s">
        <v>260</v>
      </c>
      <c r="H2" s="5" t="s">
        <v>261</v>
      </c>
      <c r="I2" s="5" t="s">
        <v>262</v>
      </c>
    </row>
    <row r="3" spans="1:9" ht="200.25" customHeight="1">
      <c r="A3" s="8">
        <v>1</v>
      </c>
      <c r="B3" s="1" t="s">
        <v>366</v>
      </c>
      <c r="C3" s="19" t="s">
        <v>414</v>
      </c>
      <c r="D3" s="6">
        <v>7</v>
      </c>
      <c r="E3" s="1" t="s">
        <v>281</v>
      </c>
      <c r="F3" s="6">
        <v>0</v>
      </c>
      <c r="G3" s="6">
        <v>0</v>
      </c>
      <c r="H3" s="6">
        <f>ROUND(D3*F3,0)</f>
        <v>0</v>
      </c>
      <c r="I3" s="6">
        <f>ROUND(D3*G3,0)</f>
        <v>0</v>
      </c>
    </row>
    <row r="4" spans="1:9" ht="15">
      <c r="A4" s="8"/>
      <c r="B4" s="1"/>
      <c r="C4" s="1"/>
      <c r="D4" s="6"/>
      <c r="E4" s="1"/>
      <c r="F4" s="6"/>
      <c r="G4" s="6"/>
      <c r="H4" s="6"/>
      <c r="I4" s="6"/>
    </row>
    <row r="5" spans="1:9" ht="210.75" customHeight="1">
      <c r="A5" s="8">
        <v>2</v>
      </c>
      <c r="B5" s="1" t="s">
        <v>367</v>
      </c>
      <c r="C5" s="19" t="s">
        <v>415</v>
      </c>
      <c r="D5" s="6">
        <v>1</v>
      </c>
      <c r="E5" s="1" t="s">
        <v>281</v>
      </c>
      <c r="F5" s="6">
        <v>0</v>
      </c>
      <c r="G5" s="6">
        <v>0</v>
      </c>
      <c r="H5" s="6">
        <f>ROUND(D5*F5,0)</f>
        <v>0</v>
      </c>
      <c r="I5" s="6">
        <f>ROUND(D5*G5,0)</f>
        <v>0</v>
      </c>
    </row>
    <row r="6" spans="1:9" ht="12.75" customHeight="1">
      <c r="A6" s="8"/>
      <c r="B6" s="1"/>
      <c r="C6" s="2"/>
      <c r="D6" s="6"/>
      <c r="E6" s="1"/>
      <c r="F6" s="6"/>
      <c r="G6" s="6"/>
      <c r="H6" s="6"/>
      <c r="I6" s="6"/>
    </row>
    <row r="7" spans="1:9" ht="196.5" customHeight="1">
      <c r="A7" s="8">
        <v>3</v>
      </c>
      <c r="B7" s="1" t="s">
        <v>368</v>
      </c>
      <c r="C7" s="19" t="s">
        <v>416</v>
      </c>
      <c r="D7" s="6">
        <v>1</v>
      </c>
      <c r="E7" s="1" t="s">
        <v>281</v>
      </c>
      <c r="F7" s="6">
        <v>0</v>
      </c>
      <c r="G7" s="6">
        <v>0</v>
      </c>
      <c r="H7" s="6">
        <f>ROUND(D7*F7,0)</f>
        <v>0</v>
      </c>
      <c r="I7" s="6">
        <f>ROUND(D7*G7,0)</f>
        <v>0</v>
      </c>
    </row>
    <row r="8" spans="1:9" ht="15">
      <c r="A8" s="8"/>
      <c r="B8" s="1"/>
      <c r="C8" s="2"/>
      <c r="D8" s="6"/>
      <c r="E8" s="1"/>
      <c r="F8" s="6"/>
      <c r="G8" s="6"/>
      <c r="H8" s="6"/>
      <c r="I8" s="6"/>
    </row>
    <row r="9" spans="1:9" ht="199.5" customHeight="1">
      <c r="A9" s="8" t="s">
        <v>363</v>
      </c>
      <c r="B9" s="1" t="s">
        <v>369</v>
      </c>
      <c r="C9" s="19" t="s">
        <v>417</v>
      </c>
      <c r="D9" s="6">
        <v>1</v>
      </c>
      <c r="E9" s="1" t="s">
        <v>281</v>
      </c>
      <c r="F9" s="6">
        <v>0</v>
      </c>
      <c r="G9" s="6">
        <v>0</v>
      </c>
      <c r="H9" s="6">
        <f>ROUND(D9*F9,0)</f>
        <v>0</v>
      </c>
      <c r="I9" s="6">
        <f>ROUND(D9*G9,0)</f>
        <v>0</v>
      </c>
    </row>
    <row r="10" spans="1:9" ht="10.5" customHeight="1">
      <c r="A10" s="8"/>
      <c r="B10" s="1"/>
      <c r="C10" s="2"/>
      <c r="D10" s="6"/>
      <c r="E10" s="1"/>
      <c r="F10" s="6"/>
      <c r="G10" s="6"/>
      <c r="H10" s="6"/>
      <c r="I10" s="6"/>
    </row>
    <row r="11" spans="1:9" ht="200.25" customHeight="1">
      <c r="A11" s="8">
        <v>4</v>
      </c>
      <c r="B11" s="1" t="s">
        <v>370</v>
      </c>
      <c r="C11" s="19" t="s">
        <v>418</v>
      </c>
      <c r="D11" s="6">
        <v>2</v>
      </c>
      <c r="E11" s="1" t="s">
        <v>281</v>
      </c>
      <c r="F11" s="6">
        <v>0</v>
      </c>
      <c r="G11" s="6">
        <v>0</v>
      </c>
      <c r="H11" s="6">
        <f>ROUND(D11*F11,0)</f>
        <v>0</v>
      </c>
      <c r="I11" s="6">
        <f>ROUND(D11*G11,0)</f>
        <v>0</v>
      </c>
    </row>
    <row r="12" spans="1:9" ht="10.5" customHeight="1">
      <c r="A12" s="8"/>
      <c r="B12" s="1"/>
      <c r="C12" s="2"/>
      <c r="D12" s="6"/>
      <c r="E12" s="1"/>
      <c r="F12" s="6"/>
      <c r="G12" s="6"/>
      <c r="H12" s="6"/>
      <c r="I12" s="6"/>
    </row>
    <row r="13" spans="1:9" ht="197.25" customHeight="1">
      <c r="A13" s="8" t="s">
        <v>364</v>
      </c>
      <c r="B13" s="1" t="s">
        <v>371</v>
      </c>
      <c r="C13" s="19" t="s">
        <v>419</v>
      </c>
      <c r="D13" s="6">
        <v>1</v>
      </c>
      <c r="E13" s="1" t="s">
        <v>281</v>
      </c>
      <c r="F13" s="6">
        <v>0</v>
      </c>
      <c r="G13" s="6">
        <v>0</v>
      </c>
      <c r="H13" s="6">
        <f>ROUND(D13*F13,0)</f>
        <v>0</v>
      </c>
      <c r="I13" s="6">
        <f>ROUND(D13*G13,0)</f>
        <v>0</v>
      </c>
    </row>
    <row r="14" spans="1:9" ht="14.25" customHeight="1">
      <c r="A14" s="8"/>
      <c r="B14" s="1"/>
      <c r="C14" s="2"/>
      <c r="D14" s="6"/>
      <c r="E14" s="1"/>
      <c r="F14" s="6"/>
      <c r="G14" s="6"/>
      <c r="H14" s="6"/>
      <c r="I14" s="6"/>
    </row>
    <row r="15" spans="1:9" ht="198.75" customHeight="1">
      <c r="A15" s="8">
        <v>5</v>
      </c>
      <c r="B15" s="1" t="s">
        <v>372</v>
      </c>
      <c r="C15" s="19" t="s">
        <v>420</v>
      </c>
      <c r="D15" s="6">
        <v>1</v>
      </c>
      <c r="E15" s="1" t="s">
        <v>281</v>
      </c>
      <c r="F15" s="6">
        <v>0</v>
      </c>
      <c r="G15" s="6">
        <v>0</v>
      </c>
      <c r="H15" s="6">
        <f>ROUND(D15*F15,0)</f>
        <v>0</v>
      </c>
      <c r="I15" s="6">
        <f>ROUND(D15*G15,0)</f>
        <v>0</v>
      </c>
    </row>
    <row r="16" spans="1:9" ht="11.25" customHeight="1">
      <c r="A16" s="8"/>
      <c r="B16" s="1"/>
      <c r="C16" s="2"/>
      <c r="D16" s="6"/>
      <c r="E16" s="1"/>
      <c r="F16" s="6"/>
      <c r="G16" s="6"/>
      <c r="H16" s="6"/>
      <c r="I16" s="6"/>
    </row>
    <row r="17" spans="1:9" ht="96" customHeight="1">
      <c r="A17" s="8">
        <v>6</v>
      </c>
      <c r="B17" s="1" t="s">
        <v>373</v>
      </c>
      <c r="C17" s="19" t="s">
        <v>168</v>
      </c>
      <c r="D17" s="6">
        <v>1</v>
      </c>
      <c r="E17" s="1" t="s">
        <v>281</v>
      </c>
      <c r="F17" s="6">
        <v>0</v>
      </c>
      <c r="G17" s="6">
        <v>0</v>
      </c>
      <c r="H17" s="6">
        <f>ROUND(D17*F17,0)</f>
        <v>0</v>
      </c>
      <c r="I17" s="6">
        <f>ROUND(D17*G17,0)</f>
        <v>0</v>
      </c>
    </row>
    <row r="18" spans="1:9" ht="14.25" customHeight="1">
      <c r="A18" s="8"/>
      <c r="B18" s="1"/>
      <c r="C18" s="2"/>
      <c r="D18" s="6"/>
      <c r="E18" s="1"/>
      <c r="F18" s="6"/>
      <c r="G18" s="6"/>
      <c r="H18" s="6"/>
      <c r="I18" s="6"/>
    </row>
    <row r="19" spans="1:9" ht="15">
      <c r="A19" s="7"/>
      <c r="B19" s="3"/>
      <c r="C19" s="3" t="s">
        <v>264</v>
      </c>
      <c r="D19" s="5"/>
      <c r="E19" s="3"/>
      <c r="F19" s="5"/>
      <c r="G19" s="5"/>
      <c r="H19" s="5">
        <f>ROUND(SUM(H3:H17),0)</f>
        <v>0</v>
      </c>
      <c r="I19" s="5">
        <f>ROUND(SUM(I3:I17),0)</f>
        <v>0</v>
      </c>
    </row>
  </sheetData>
  <sheetProtection/>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23"/>
  <sheetViews>
    <sheetView zoomScale="75" zoomScaleNormal="75" zoomScalePageLayoutView="0" workbookViewId="0" topLeftCell="A16">
      <selection activeCell="B12" sqref="B12"/>
    </sheetView>
  </sheetViews>
  <sheetFormatPr defaultColWidth="9.140625" defaultRowHeight="15"/>
  <cols>
    <col min="1" max="1" width="4.421875" style="0" customWidth="1"/>
    <col min="3" max="3" width="29.28125" style="0" customWidth="1"/>
    <col min="4" max="4" width="5.28125" style="0" customWidth="1"/>
    <col min="5" max="5" width="4.140625" style="0" customWidth="1"/>
    <col min="6" max="6" width="8.8515625" style="0" customWidth="1"/>
    <col min="7" max="7" width="7.57421875" style="0" customWidth="1"/>
    <col min="8" max="8" width="8.421875" style="0" customWidth="1"/>
  </cols>
  <sheetData>
    <row r="1" ht="37.5" customHeight="1">
      <c r="B1" t="s">
        <v>378</v>
      </c>
    </row>
    <row r="2" spans="1:9" ht="38.25">
      <c r="A2" s="7" t="s">
        <v>254</v>
      </c>
      <c r="B2" s="3" t="s">
        <v>255</v>
      </c>
      <c r="C2" s="3" t="s">
        <v>256</v>
      </c>
      <c r="D2" s="5" t="s">
        <v>257</v>
      </c>
      <c r="E2" s="3" t="s">
        <v>258</v>
      </c>
      <c r="F2" s="5" t="s">
        <v>259</v>
      </c>
      <c r="G2" s="5" t="s">
        <v>260</v>
      </c>
      <c r="H2" s="5" t="s">
        <v>261</v>
      </c>
      <c r="I2" s="5" t="s">
        <v>262</v>
      </c>
    </row>
    <row r="3" spans="1:9" ht="198.75" customHeight="1">
      <c r="A3" s="8">
        <v>1</v>
      </c>
      <c r="B3" s="1" t="s">
        <v>366</v>
      </c>
      <c r="C3" s="19" t="s">
        <v>421</v>
      </c>
      <c r="D3" s="6">
        <v>12</v>
      </c>
      <c r="E3" s="1" t="s">
        <v>281</v>
      </c>
      <c r="F3" s="6">
        <v>0</v>
      </c>
      <c r="G3" s="6">
        <v>0</v>
      </c>
      <c r="H3" s="6">
        <f>ROUND(D3*F3,0)</f>
        <v>0</v>
      </c>
      <c r="I3" s="6">
        <f>ROUND(D3*G3,0)</f>
        <v>0</v>
      </c>
    </row>
    <row r="4" spans="1:9" ht="15">
      <c r="A4" s="8"/>
      <c r="B4" s="1"/>
      <c r="C4" s="1"/>
      <c r="D4" s="6"/>
      <c r="E4" s="1"/>
      <c r="F4" s="6"/>
      <c r="G4" s="6"/>
      <c r="H4" s="6"/>
      <c r="I4" s="6"/>
    </row>
    <row r="5" spans="1:9" ht="198.75" customHeight="1">
      <c r="A5" s="8" t="s">
        <v>365</v>
      </c>
      <c r="B5" s="1" t="s">
        <v>367</v>
      </c>
      <c r="C5" s="19" t="s">
        <v>422</v>
      </c>
      <c r="D5" s="6">
        <v>2</v>
      </c>
      <c r="E5" s="1" t="s">
        <v>281</v>
      </c>
      <c r="F5" s="6">
        <v>0</v>
      </c>
      <c r="G5" s="6">
        <v>0</v>
      </c>
      <c r="H5" s="6">
        <f>ROUND(D5*F5,0)</f>
        <v>0</v>
      </c>
      <c r="I5" s="6">
        <f>ROUND(D5*G5,0)</f>
        <v>0</v>
      </c>
    </row>
    <row r="6" spans="1:9" ht="15">
      <c r="A6" s="8"/>
      <c r="B6" s="1"/>
      <c r="C6" s="2"/>
      <c r="D6" s="6"/>
      <c r="E6" s="1"/>
      <c r="F6" s="6"/>
      <c r="G6" s="6"/>
      <c r="H6" s="6"/>
      <c r="I6" s="6"/>
    </row>
    <row r="7" spans="1:9" ht="198" customHeight="1">
      <c r="A7" s="8">
        <v>2</v>
      </c>
      <c r="B7" s="1" t="s">
        <v>368</v>
      </c>
      <c r="C7" s="19" t="s">
        <v>423</v>
      </c>
      <c r="D7" s="6">
        <v>23</v>
      </c>
      <c r="E7" s="1" t="s">
        <v>281</v>
      </c>
      <c r="F7" s="6">
        <v>0</v>
      </c>
      <c r="G7" s="6">
        <v>0</v>
      </c>
      <c r="H7" s="6">
        <f>ROUND(D7*F7,0)</f>
        <v>0</v>
      </c>
      <c r="I7" s="6">
        <f>ROUND(D7*G7,0)</f>
        <v>0</v>
      </c>
    </row>
    <row r="8" spans="1:9" ht="15">
      <c r="A8" s="8"/>
      <c r="B8" s="1"/>
      <c r="C8" s="2"/>
      <c r="D8" s="6"/>
      <c r="E8" s="1"/>
      <c r="F8" s="6"/>
      <c r="G8" s="6"/>
      <c r="H8" s="6"/>
      <c r="I8" s="6"/>
    </row>
    <row r="9" spans="1:9" ht="201.75" customHeight="1">
      <c r="A9" s="8">
        <v>3</v>
      </c>
      <c r="B9" s="1" t="s">
        <v>369</v>
      </c>
      <c r="C9" s="19" t="s">
        <v>424</v>
      </c>
      <c r="D9" s="6">
        <v>2</v>
      </c>
      <c r="E9" s="1" t="s">
        <v>281</v>
      </c>
      <c r="F9" s="6">
        <v>0</v>
      </c>
      <c r="G9" s="6">
        <v>0</v>
      </c>
      <c r="H9" s="6">
        <f>ROUND(D9*F9,0)</f>
        <v>0</v>
      </c>
      <c r="I9" s="6">
        <f>ROUND(D9*G9,0)</f>
        <v>0</v>
      </c>
    </row>
    <row r="10" spans="1:9" ht="15">
      <c r="A10" s="8"/>
      <c r="B10" s="1"/>
      <c r="C10" s="2"/>
      <c r="D10" s="6"/>
      <c r="E10" s="1"/>
      <c r="F10" s="6"/>
      <c r="G10" s="6"/>
      <c r="H10" s="6"/>
      <c r="I10" s="6"/>
    </row>
    <row r="11" spans="1:9" ht="198" customHeight="1">
      <c r="A11" s="8">
        <v>4</v>
      </c>
      <c r="B11" s="1" t="s">
        <v>370</v>
      </c>
      <c r="C11" s="19" t="s">
        <v>425</v>
      </c>
      <c r="D11" s="6">
        <v>1</v>
      </c>
      <c r="E11" s="1" t="s">
        <v>281</v>
      </c>
      <c r="F11" s="6">
        <v>0</v>
      </c>
      <c r="G11" s="6">
        <v>0</v>
      </c>
      <c r="H11" s="6">
        <f>ROUND(D11*F11,0)</f>
        <v>0</v>
      </c>
      <c r="I11" s="6">
        <f>ROUND(D11*G11,0)</f>
        <v>0</v>
      </c>
    </row>
    <row r="12" spans="1:9" ht="15">
      <c r="A12" s="8"/>
      <c r="B12" s="1"/>
      <c r="C12" s="2"/>
      <c r="D12" s="6"/>
      <c r="E12" s="1"/>
      <c r="F12" s="6"/>
      <c r="G12" s="6"/>
      <c r="H12" s="6"/>
      <c r="I12" s="6"/>
    </row>
    <row r="13" spans="1:9" ht="204.75" customHeight="1">
      <c r="A13" s="8">
        <v>5</v>
      </c>
      <c r="B13" s="1" t="s">
        <v>372</v>
      </c>
      <c r="C13" s="19" t="s">
        <v>0</v>
      </c>
      <c r="D13" s="6">
        <v>1</v>
      </c>
      <c r="E13" s="1" t="s">
        <v>281</v>
      </c>
      <c r="F13" s="6">
        <v>0</v>
      </c>
      <c r="G13" s="6">
        <v>0</v>
      </c>
      <c r="H13" s="6">
        <f>ROUND(D13*F13,0)</f>
        <v>0</v>
      </c>
      <c r="I13" s="6">
        <f>ROUND(D13*G13,0)</f>
        <v>0</v>
      </c>
    </row>
    <row r="14" spans="1:9" ht="16.5" customHeight="1">
      <c r="A14" s="8"/>
      <c r="B14" s="1"/>
      <c r="C14" s="19"/>
      <c r="D14" s="6"/>
      <c r="E14" s="1"/>
      <c r="F14" s="6"/>
      <c r="G14" s="6"/>
      <c r="H14" s="6"/>
      <c r="I14" s="6"/>
    </row>
    <row r="15" spans="1:9" ht="201" customHeight="1">
      <c r="A15" s="8">
        <v>6</v>
      </c>
      <c r="B15" s="1" t="s">
        <v>373</v>
      </c>
      <c r="C15" s="19" t="s">
        <v>1</v>
      </c>
      <c r="D15" s="6">
        <v>1</v>
      </c>
      <c r="E15" s="1" t="s">
        <v>281</v>
      </c>
      <c r="F15" s="6">
        <v>0</v>
      </c>
      <c r="G15" s="6">
        <v>0</v>
      </c>
      <c r="H15" s="6">
        <f>ROUND(D15*F15,0)</f>
        <v>0</v>
      </c>
      <c r="I15" s="6">
        <f>ROUND(D15*G15,0)</f>
        <v>0</v>
      </c>
    </row>
    <row r="16" spans="1:9" ht="15">
      <c r="A16" s="8"/>
      <c r="B16" s="1"/>
      <c r="C16" s="2"/>
      <c r="D16" s="6"/>
      <c r="E16" s="1"/>
      <c r="F16" s="6"/>
      <c r="G16" s="6"/>
      <c r="H16" s="6"/>
      <c r="I16" s="6"/>
    </row>
    <row r="17" spans="1:9" ht="199.5" customHeight="1">
      <c r="A17" s="8">
        <v>7</v>
      </c>
      <c r="B17" s="1" t="s">
        <v>374</v>
      </c>
      <c r="C17" s="19" t="s">
        <v>2</v>
      </c>
      <c r="D17" s="6">
        <v>2</v>
      </c>
      <c r="E17" s="1" t="s">
        <v>281</v>
      </c>
      <c r="F17" s="6">
        <v>0</v>
      </c>
      <c r="G17" s="6">
        <v>0</v>
      </c>
      <c r="H17" s="6">
        <f>ROUND(D17*F17,0)</f>
        <v>0</v>
      </c>
      <c r="I17" s="6">
        <f>ROUND(D17*G17,0)</f>
        <v>0</v>
      </c>
    </row>
    <row r="18" spans="1:9" ht="15">
      <c r="A18" s="8"/>
      <c r="B18" s="1"/>
      <c r="C18" s="2"/>
      <c r="D18" s="6"/>
      <c r="E18" s="1"/>
      <c r="F18" s="6"/>
      <c r="G18" s="6"/>
      <c r="H18" s="6"/>
      <c r="I18" s="6"/>
    </row>
    <row r="19" spans="1:9" ht="204" customHeight="1">
      <c r="A19" s="8">
        <v>8</v>
      </c>
      <c r="B19" s="1" t="s">
        <v>375</v>
      </c>
      <c r="C19" s="19" t="s">
        <v>3</v>
      </c>
      <c r="D19" s="6">
        <v>2</v>
      </c>
      <c r="E19" s="1" t="s">
        <v>281</v>
      </c>
      <c r="F19" s="6">
        <v>0</v>
      </c>
      <c r="G19" s="6">
        <v>0</v>
      </c>
      <c r="H19" s="6">
        <f>ROUND(D19*F19,0)</f>
        <v>0</v>
      </c>
      <c r="I19" s="6">
        <f>ROUND(D19*G19,0)</f>
        <v>0</v>
      </c>
    </row>
    <row r="20" spans="1:9" ht="12" customHeight="1">
      <c r="A20" s="8"/>
      <c r="B20" s="1"/>
      <c r="C20" s="2"/>
      <c r="D20" s="6"/>
      <c r="E20" s="1"/>
      <c r="F20" s="6"/>
      <c r="G20" s="6"/>
      <c r="H20" s="6"/>
      <c r="I20" s="6"/>
    </row>
    <row r="21" spans="1:9" ht="94.5" customHeight="1">
      <c r="A21" s="8">
        <v>9</v>
      </c>
      <c r="B21" s="1" t="s">
        <v>376</v>
      </c>
      <c r="C21" s="19" t="s">
        <v>167</v>
      </c>
      <c r="D21" s="6">
        <v>1</v>
      </c>
      <c r="E21" s="1" t="s">
        <v>281</v>
      </c>
      <c r="F21" s="6">
        <v>0</v>
      </c>
      <c r="G21" s="6">
        <v>0</v>
      </c>
      <c r="H21" s="6">
        <f>ROUND(D21*F21,0)</f>
        <v>0</v>
      </c>
      <c r="I21" s="6">
        <f>ROUND(D21*G21,0)</f>
        <v>0</v>
      </c>
    </row>
    <row r="22" spans="1:9" ht="15">
      <c r="A22" s="8"/>
      <c r="B22" s="1"/>
      <c r="C22" s="2"/>
      <c r="D22" s="6"/>
      <c r="E22" s="1"/>
      <c r="F22" s="6"/>
      <c r="G22" s="6"/>
      <c r="H22" s="6"/>
      <c r="I22" s="6"/>
    </row>
    <row r="23" spans="1:9" ht="15">
      <c r="A23" s="7"/>
      <c r="B23" s="3"/>
      <c r="C23" s="3" t="s">
        <v>264</v>
      </c>
      <c r="D23" s="5"/>
      <c r="E23" s="3"/>
      <c r="F23" s="5"/>
      <c r="G23" s="5"/>
      <c r="H23" s="5">
        <f>ROUND(SUM(H3:H21),0)</f>
        <v>0</v>
      </c>
      <c r="I23" s="5">
        <f>ROUND(SUM(I3:I21),0)</f>
        <v>0</v>
      </c>
    </row>
  </sheetData>
  <sheetProtection/>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41"/>
  <sheetViews>
    <sheetView zoomScalePageLayoutView="0" workbookViewId="0" topLeftCell="A1">
      <selection activeCell="B27" sqref="B27"/>
    </sheetView>
  </sheetViews>
  <sheetFormatPr defaultColWidth="9.140625" defaultRowHeight="15"/>
  <cols>
    <col min="1" max="1" width="4.28125" style="8" customWidth="1"/>
    <col min="2" max="2" width="9.28125" style="1" customWidth="1"/>
    <col min="3" max="3" width="33.140625" style="1" customWidth="1"/>
    <col min="4" max="4" width="6.7109375" style="6" customWidth="1"/>
    <col min="5" max="5" width="6.7109375" style="1" customWidth="1"/>
    <col min="6" max="7" width="8.28125" style="6" customWidth="1"/>
    <col min="8" max="9" width="10.28125" style="6" customWidth="1"/>
    <col min="10" max="10" width="15.7109375" style="1" customWidth="1"/>
    <col min="11" max="11" width="11.28125" style="1" customWidth="1"/>
    <col min="12" max="16384" width="9.140625" style="1" customWidth="1"/>
  </cols>
  <sheetData>
    <row r="1" spans="1:9" s="4" customFormat="1" ht="25.5">
      <c r="A1" s="7" t="s">
        <v>254</v>
      </c>
      <c r="B1" s="3" t="s">
        <v>255</v>
      </c>
      <c r="C1" s="3" t="s">
        <v>256</v>
      </c>
      <c r="D1" s="5" t="s">
        <v>257</v>
      </c>
      <c r="E1" s="3" t="s">
        <v>258</v>
      </c>
      <c r="F1" s="5" t="s">
        <v>259</v>
      </c>
      <c r="G1" s="5" t="s">
        <v>260</v>
      </c>
      <c r="H1" s="5" t="s">
        <v>261</v>
      </c>
      <c r="I1" s="5" t="s">
        <v>262</v>
      </c>
    </row>
    <row r="3" spans="1:9" ht="45" customHeight="1">
      <c r="A3" s="8">
        <v>1</v>
      </c>
      <c r="B3" s="1" t="s">
        <v>306</v>
      </c>
      <c r="C3" s="2" t="s">
        <v>307</v>
      </c>
      <c r="D3" s="6">
        <v>234.27</v>
      </c>
      <c r="E3" s="1" t="s">
        <v>263</v>
      </c>
      <c r="F3" s="6">
        <v>0</v>
      </c>
      <c r="G3" s="6">
        <v>0</v>
      </c>
      <c r="H3" s="6">
        <f>ROUND(D3*F3,0)</f>
        <v>0</v>
      </c>
      <c r="I3" s="6">
        <f>ROUND(D3*G3,0)</f>
        <v>0</v>
      </c>
    </row>
    <row r="5" spans="1:9" ht="69.75" customHeight="1">
      <c r="A5" s="8">
        <v>2</v>
      </c>
      <c r="B5" s="1" t="s">
        <v>308</v>
      </c>
      <c r="C5" s="2" t="s">
        <v>5</v>
      </c>
      <c r="D5" s="6">
        <v>234.27</v>
      </c>
      <c r="E5" s="1" t="s">
        <v>263</v>
      </c>
      <c r="F5" s="6">
        <v>0</v>
      </c>
      <c r="G5" s="6">
        <v>0</v>
      </c>
      <c r="H5" s="6">
        <f>ROUND(D5*F5,0)</f>
        <v>0</v>
      </c>
      <c r="I5" s="6">
        <f>ROUND(D5*G5,0)</f>
        <v>0</v>
      </c>
    </row>
    <row r="7" spans="1:9" ht="82.5" customHeight="1">
      <c r="A7" s="8">
        <v>3</v>
      </c>
      <c r="B7" s="1" t="s">
        <v>309</v>
      </c>
      <c r="C7" s="2" t="s">
        <v>6</v>
      </c>
      <c r="D7" s="6">
        <v>234.27</v>
      </c>
      <c r="E7" s="1" t="s">
        <v>263</v>
      </c>
      <c r="F7" s="6">
        <v>0</v>
      </c>
      <c r="G7" s="6">
        <v>0</v>
      </c>
      <c r="H7" s="6">
        <f>ROUND(D7*F7,0)</f>
        <v>0</v>
      </c>
      <c r="I7" s="6">
        <f>ROUND(D7*G7,0)</f>
        <v>0</v>
      </c>
    </row>
    <row r="9" spans="1:9" ht="47.25" customHeight="1">
      <c r="A9" s="8">
        <v>4</v>
      </c>
      <c r="B9" s="1" t="s">
        <v>310</v>
      </c>
      <c r="C9" s="2" t="s">
        <v>10</v>
      </c>
      <c r="D9" s="6">
        <v>234.27</v>
      </c>
      <c r="E9" s="1" t="s">
        <v>263</v>
      </c>
      <c r="F9" s="6">
        <v>0</v>
      </c>
      <c r="G9" s="6">
        <v>0</v>
      </c>
      <c r="H9" s="6">
        <f>ROUND(D9*F9,0)</f>
        <v>0</v>
      </c>
      <c r="I9" s="6">
        <f>ROUND(D9*G9,0)</f>
        <v>0</v>
      </c>
    </row>
    <row r="11" spans="1:9" ht="54.75" customHeight="1">
      <c r="A11" s="8">
        <v>5</v>
      </c>
      <c r="B11" s="1" t="s">
        <v>311</v>
      </c>
      <c r="C11" s="2" t="s">
        <v>312</v>
      </c>
      <c r="D11" s="6">
        <v>226</v>
      </c>
      <c r="E11" s="1" t="s">
        <v>263</v>
      </c>
      <c r="F11" s="6">
        <v>0</v>
      </c>
      <c r="G11" s="6">
        <v>0</v>
      </c>
      <c r="H11" s="6">
        <f>ROUND(D11*F11,0)</f>
        <v>0</v>
      </c>
      <c r="I11" s="6">
        <f>ROUND(D11*G11,0)</f>
        <v>0</v>
      </c>
    </row>
    <row r="13" spans="1:9" ht="56.25" customHeight="1">
      <c r="A13" s="8">
        <v>6</v>
      </c>
      <c r="B13" s="1" t="s">
        <v>313</v>
      </c>
      <c r="C13" s="2" t="s">
        <v>314</v>
      </c>
      <c r="D13" s="6">
        <v>134</v>
      </c>
      <c r="E13" s="1" t="s">
        <v>263</v>
      </c>
      <c r="F13" s="6">
        <v>0</v>
      </c>
      <c r="G13" s="6">
        <v>0</v>
      </c>
      <c r="H13" s="6">
        <f>ROUND(D13*F13,0)</f>
        <v>0</v>
      </c>
      <c r="I13" s="6">
        <f>ROUND(D13*G13,0)</f>
        <v>0</v>
      </c>
    </row>
    <row r="15" spans="1:9" ht="70.5" customHeight="1">
      <c r="A15" s="8">
        <v>7</v>
      </c>
      <c r="B15" s="1" t="s">
        <v>315</v>
      </c>
      <c r="C15" s="2" t="s">
        <v>4</v>
      </c>
      <c r="D15" s="6">
        <v>234.27</v>
      </c>
      <c r="E15" s="1" t="s">
        <v>263</v>
      </c>
      <c r="F15" s="6">
        <v>0</v>
      </c>
      <c r="G15" s="6">
        <v>0</v>
      </c>
      <c r="H15" s="6">
        <f>ROUND(D15*F15,0)</f>
        <v>0</v>
      </c>
      <c r="I15" s="6">
        <f>ROUND(D15*G15,0)</f>
        <v>0</v>
      </c>
    </row>
    <row r="17" spans="1:9" ht="81" customHeight="1">
      <c r="A17" s="8">
        <v>8</v>
      </c>
      <c r="B17" s="1" t="s">
        <v>316</v>
      </c>
      <c r="C17" s="2" t="s">
        <v>9</v>
      </c>
      <c r="D17" s="6">
        <v>226</v>
      </c>
      <c r="E17" s="1" t="s">
        <v>263</v>
      </c>
      <c r="F17" s="6">
        <v>0</v>
      </c>
      <c r="G17" s="6">
        <v>0</v>
      </c>
      <c r="H17" s="6">
        <f>ROUND(D17*F17,0)</f>
        <v>0</v>
      </c>
      <c r="I17" s="6">
        <f>ROUND(D17*G17,0)</f>
        <v>0</v>
      </c>
    </row>
    <row r="19" spans="1:9" ht="76.5">
      <c r="A19" s="8">
        <v>9</v>
      </c>
      <c r="B19" s="1" t="s">
        <v>317</v>
      </c>
      <c r="C19" s="2" t="s">
        <v>7</v>
      </c>
      <c r="D19" s="6">
        <v>134</v>
      </c>
      <c r="E19" s="1" t="s">
        <v>263</v>
      </c>
      <c r="F19" s="6">
        <v>0</v>
      </c>
      <c r="G19" s="6">
        <v>0</v>
      </c>
      <c r="H19" s="6">
        <f>ROUND(D19*F19,0)</f>
        <v>0</v>
      </c>
      <c r="I19" s="6">
        <f>ROUND(D19*G19,0)</f>
        <v>0</v>
      </c>
    </row>
    <row r="21" spans="1:9" ht="89.25">
      <c r="A21" s="8">
        <v>10</v>
      </c>
      <c r="B21" s="1" t="s">
        <v>318</v>
      </c>
      <c r="C21" s="2" t="s">
        <v>8</v>
      </c>
      <c r="D21" s="6">
        <v>120.62</v>
      </c>
      <c r="E21" s="1" t="s">
        <v>286</v>
      </c>
      <c r="F21" s="6">
        <v>0</v>
      </c>
      <c r="G21" s="6">
        <v>0</v>
      </c>
      <c r="H21" s="6">
        <f>ROUND(D21*F21,0)</f>
        <v>0</v>
      </c>
      <c r="I21" s="6">
        <f>ROUND(D21*G21,0)</f>
        <v>0</v>
      </c>
    </row>
    <row r="23" spans="1:9" ht="96.75" customHeight="1">
      <c r="A23" s="8">
        <v>11</v>
      </c>
      <c r="B23" s="1" t="s">
        <v>319</v>
      </c>
      <c r="C23" s="2" t="s">
        <v>11</v>
      </c>
      <c r="D23" s="6">
        <v>34</v>
      </c>
      <c r="E23" s="1" t="s">
        <v>263</v>
      </c>
      <c r="F23" s="6">
        <v>0</v>
      </c>
      <c r="G23" s="6">
        <v>0</v>
      </c>
      <c r="H23" s="6">
        <f>ROUND(D23*F23,0)</f>
        <v>0</v>
      </c>
      <c r="I23" s="6">
        <f>ROUND(D23*G23,0)</f>
        <v>0</v>
      </c>
    </row>
    <row r="25" spans="1:9" ht="99.75" customHeight="1">
      <c r="A25" s="8">
        <v>12</v>
      </c>
      <c r="B25" s="1" t="s">
        <v>320</v>
      </c>
      <c r="C25" s="2" t="s">
        <v>12</v>
      </c>
      <c r="D25" s="6">
        <v>312</v>
      </c>
      <c r="E25" s="1" t="s">
        <v>263</v>
      </c>
      <c r="F25" s="6">
        <v>0</v>
      </c>
      <c r="G25" s="6">
        <v>0</v>
      </c>
      <c r="H25" s="6">
        <f>ROUND(D25*F25,0)</f>
        <v>0</v>
      </c>
      <c r="I25" s="6">
        <f>ROUND(D25*G25,0)</f>
        <v>0</v>
      </c>
    </row>
    <row r="27" spans="1:9" ht="93" customHeight="1">
      <c r="A27" s="8">
        <v>13</v>
      </c>
      <c r="B27" s="1" t="s">
        <v>321</v>
      </c>
      <c r="C27" s="19" t="s">
        <v>13</v>
      </c>
      <c r="D27" s="6">
        <v>16.3</v>
      </c>
      <c r="E27" s="1" t="s">
        <v>263</v>
      </c>
      <c r="F27" s="6">
        <v>0</v>
      </c>
      <c r="G27" s="6">
        <v>0</v>
      </c>
      <c r="H27" s="6">
        <f>ROUND(D27*F27,0)</f>
        <v>0</v>
      </c>
      <c r="I27" s="6">
        <f>ROUND(D27*G27,0)</f>
        <v>0</v>
      </c>
    </row>
    <row r="29" spans="1:9" ht="38.25">
      <c r="A29" s="8">
        <v>14</v>
      </c>
      <c r="B29" s="1" t="s">
        <v>322</v>
      </c>
      <c r="C29" s="2" t="s">
        <v>323</v>
      </c>
      <c r="D29" s="6">
        <v>66.5</v>
      </c>
      <c r="E29" s="1" t="s">
        <v>301</v>
      </c>
      <c r="F29" s="6">
        <v>0</v>
      </c>
      <c r="G29" s="6">
        <v>0</v>
      </c>
      <c r="H29" s="6">
        <f>ROUND(D29*F29,0)</f>
        <v>0</v>
      </c>
      <c r="I29" s="6">
        <f>ROUND(D29*G29,0)</f>
        <v>0</v>
      </c>
    </row>
    <row r="30" ht="12.75">
      <c r="C30" s="2"/>
    </row>
    <row r="31" spans="1:9" ht="54.75" customHeight="1">
      <c r="A31" s="8">
        <v>15</v>
      </c>
      <c r="B31" s="1" t="s">
        <v>342</v>
      </c>
      <c r="C31" s="2" t="s">
        <v>340</v>
      </c>
      <c r="D31" s="6">
        <v>346</v>
      </c>
      <c r="E31" s="1" t="s">
        <v>263</v>
      </c>
      <c r="F31" s="6">
        <v>0</v>
      </c>
      <c r="G31" s="6">
        <v>0</v>
      </c>
      <c r="H31" s="6">
        <f>ROUND(D31*F31,0)</f>
        <v>0</v>
      </c>
      <c r="I31" s="6">
        <f>ROUND(D31*G31,0)</f>
        <v>0</v>
      </c>
    </row>
    <row r="32" ht="12" customHeight="1">
      <c r="C32" s="2"/>
    </row>
    <row r="33" spans="1:9" ht="55.5" customHeight="1">
      <c r="A33" s="8">
        <v>16</v>
      </c>
      <c r="B33" s="1" t="s">
        <v>342</v>
      </c>
      <c r="C33" s="2" t="s">
        <v>341</v>
      </c>
      <c r="D33" s="6">
        <v>345</v>
      </c>
      <c r="E33" s="1" t="s">
        <v>263</v>
      </c>
      <c r="F33" s="6">
        <v>0</v>
      </c>
      <c r="G33" s="6">
        <v>0</v>
      </c>
      <c r="H33" s="6">
        <f>ROUND(D33*F33,0)</f>
        <v>0</v>
      </c>
      <c r="I33" s="6">
        <f>ROUND(D33*G33,0)</f>
        <v>0</v>
      </c>
    </row>
    <row r="34" ht="12.75" customHeight="1">
      <c r="C34" s="2"/>
    </row>
    <row r="35" spans="1:9" ht="54" customHeight="1">
      <c r="A35" s="8">
        <v>17</v>
      </c>
      <c r="B35" s="1" t="s">
        <v>313</v>
      </c>
      <c r="C35" s="2" t="s">
        <v>355</v>
      </c>
      <c r="D35" s="6">
        <v>680</v>
      </c>
      <c r="E35" s="1" t="s">
        <v>263</v>
      </c>
      <c r="F35" s="6">
        <v>0</v>
      </c>
      <c r="G35" s="6">
        <v>0</v>
      </c>
      <c r="H35" s="6">
        <f>ROUND(D35*F35,0)</f>
        <v>0</v>
      </c>
      <c r="I35" s="6">
        <f>ROUND(D35*G35,0)</f>
        <v>0</v>
      </c>
    </row>
    <row r="36" ht="15" customHeight="1">
      <c r="C36" s="2"/>
    </row>
    <row r="37" spans="1:9" ht="78.75" customHeight="1">
      <c r="A37" s="8">
        <v>18</v>
      </c>
      <c r="B37" s="1" t="s">
        <v>316</v>
      </c>
      <c r="C37" s="2" t="s">
        <v>14</v>
      </c>
      <c r="D37" s="6">
        <v>680</v>
      </c>
      <c r="E37" s="1" t="s">
        <v>263</v>
      </c>
      <c r="F37" s="6">
        <v>0</v>
      </c>
      <c r="G37" s="6">
        <v>0</v>
      </c>
      <c r="H37" s="6">
        <f>ROUND(D37*F37,0)</f>
        <v>0</v>
      </c>
      <c r="I37" s="6">
        <f>ROUND(D37*G37,0)</f>
        <v>0</v>
      </c>
    </row>
    <row r="38" ht="15" customHeight="1">
      <c r="C38" s="2"/>
    </row>
    <row r="39" spans="1:9" ht="40.5" customHeight="1">
      <c r="A39" s="8">
        <v>19</v>
      </c>
      <c r="B39" s="1" t="s">
        <v>322</v>
      </c>
      <c r="C39" s="2" t="s">
        <v>356</v>
      </c>
      <c r="D39" s="6">
        <v>139.4</v>
      </c>
      <c r="E39" s="1" t="s">
        <v>301</v>
      </c>
      <c r="F39" s="6">
        <v>0</v>
      </c>
      <c r="G39" s="6">
        <v>0</v>
      </c>
      <c r="H39" s="6">
        <f>ROUND(D39*F39,0)</f>
        <v>0</v>
      </c>
      <c r="I39" s="6">
        <f>ROUND(D39*G39,0)</f>
        <v>0</v>
      </c>
    </row>
    <row r="40" ht="11.25" customHeight="1">
      <c r="C40" s="2"/>
    </row>
    <row r="41" spans="1:9" s="9" customFormat="1" ht="12.75">
      <c r="A41" s="7"/>
      <c r="B41" s="3"/>
      <c r="C41" s="3" t="s">
        <v>264</v>
      </c>
      <c r="D41" s="5"/>
      <c r="E41" s="3"/>
      <c r="F41" s="5"/>
      <c r="G41" s="5"/>
      <c r="H41" s="5">
        <f>ROUND(SUM(H2:H40),0)</f>
        <v>0</v>
      </c>
      <c r="I41" s="5">
        <f>ROUND(SUM(I2:I40),0)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Szigetelés</oddHeader>
  </headerFooter>
</worksheet>
</file>

<file path=xl/worksheets/sheet14.xml><?xml version="1.0" encoding="utf-8"?>
<worksheet xmlns="http://schemas.openxmlformats.org/spreadsheetml/2006/main" xmlns:r="http://schemas.openxmlformats.org/officeDocument/2006/relationships">
  <dimension ref="A1:J91"/>
  <sheetViews>
    <sheetView zoomScale="75" zoomScaleNormal="75" zoomScalePageLayoutView="0" workbookViewId="0" topLeftCell="A28">
      <selection activeCell="N12" sqref="N12"/>
    </sheetView>
  </sheetViews>
  <sheetFormatPr defaultColWidth="9.140625" defaultRowHeight="15"/>
  <cols>
    <col min="1" max="1" width="6.28125" style="0" customWidth="1"/>
    <col min="2" max="2" width="27.28125" style="0" customWidth="1"/>
    <col min="3" max="3" width="38.7109375" style="0" customWidth="1"/>
  </cols>
  <sheetData>
    <row r="1" ht="29.25" customHeight="1">
      <c r="B1" s="75" t="s">
        <v>204</v>
      </c>
    </row>
    <row r="3" spans="1:2" ht="34.5" customHeight="1">
      <c r="A3" s="46">
        <v>33</v>
      </c>
      <c r="B3" s="44" t="s">
        <v>285</v>
      </c>
    </row>
    <row r="4" spans="1:9" ht="25.5">
      <c r="A4" s="7" t="s">
        <v>254</v>
      </c>
      <c r="B4" s="3" t="s">
        <v>255</v>
      </c>
      <c r="C4" s="3" t="s">
        <v>256</v>
      </c>
      <c r="D4" s="5" t="s">
        <v>257</v>
      </c>
      <c r="E4" s="3" t="s">
        <v>258</v>
      </c>
      <c r="F4" s="5" t="s">
        <v>259</v>
      </c>
      <c r="G4" s="5" t="s">
        <v>260</v>
      </c>
      <c r="H4" s="5" t="s">
        <v>261</v>
      </c>
      <c r="I4" s="5" t="s">
        <v>262</v>
      </c>
    </row>
    <row r="5" spans="1:10" ht="79.5" customHeight="1">
      <c r="A5" s="39">
        <v>1</v>
      </c>
      <c r="B5" s="20" t="s">
        <v>283</v>
      </c>
      <c r="C5" s="74" t="s">
        <v>15</v>
      </c>
      <c r="D5" s="20">
        <v>1.3</v>
      </c>
      <c r="E5" s="20" t="s">
        <v>266</v>
      </c>
      <c r="F5" s="20">
        <v>0</v>
      </c>
      <c r="G5" s="20">
        <v>0</v>
      </c>
      <c r="H5" s="20">
        <f>ROUND(D31*F31,0)</f>
        <v>0</v>
      </c>
      <c r="I5" s="20">
        <f>ROUND(D31*G31,0)</f>
        <v>0</v>
      </c>
      <c r="J5" s="20"/>
    </row>
    <row r="6" spans="1:10" ht="10.5" customHeight="1">
      <c r="A6" s="20"/>
      <c r="B6" s="20"/>
      <c r="C6" s="20"/>
      <c r="D6" s="20"/>
      <c r="E6" s="20"/>
      <c r="F6" s="20"/>
      <c r="G6" s="20"/>
      <c r="H6" s="20"/>
      <c r="I6" s="20"/>
      <c r="J6" s="20"/>
    </row>
    <row r="7" spans="1:10" ht="37.5" customHeight="1">
      <c r="A7" s="39">
        <v>2</v>
      </c>
      <c r="B7" s="20" t="s">
        <v>16</v>
      </c>
      <c r="C7" s="74" t="s">
        <v>17</v>
      </c>
      <c r="D7" s="20">
        <v>12</v>
      </c>
      <c r="E7" s="20" t="s">
        <v>263</v>
      </c>
      <c r="F7" s="20">
        <v>0</v>
      </c>
      <c r="G7" s="20">
        <v>0</v>
      </c>
      <c r="H7" s="20">
        <f>ROUND(D31*F31,0)</f>
        <v>0</v>
      </c>
      <c r="I7" s="20">
        <f>ROUND(D31*G31,0)</f>
        <v>0</v>
      </c>
      <c r="J7" s="20"/>
    </row>
    <row r="8" spans="1:10" ht="21.75" customHeight="1">
      <c r="A8" s="20"/>
      <c r="B8" s="20"/>
      <c r="C8" s="20"/>
      <c r="D8" s="20"/>
      <c r="E8" s="20"/>
      <c r="F8" s="20"/>
      <c r="G8" s="20"/>
      <c r="H8" s="20"/>
      <c r="I8" s="20"/>
      <c r="J8" s="20"/>
    </row>
    <row r="9" spans="1:10" ht="96" customHeight="1">
      <c r="A9" s="39">
        <v>3</v>
      </c>
      <c r="B9" s="20" t="s">
        <v>18</v>
      </c>
      <c r="C9" s="74" t="s">
        <v>19</v>
      </c>
      <c r="D9" s="20">
        <v>3</v>
      </c>
      <c r="E9" s="20" t="s">
        <v>263</v>
      </c>
      <c r="F9" s="20">
        <v>0</v>
      </c>
      <c r="G9" s="20">
        <v>0</v>
      </c>
      <c r="H9" s="20">
        <f>ROUND(D31*F31,0)</f>
        <v>0</v>
      </c>
      <c r="I9" s="20">
        <f>ROUND(D31*G31,0)</f>
        <v>0</v>
      </c>
      <c r="J9" s="20"/>
    </row>
    <row r="10" spans="1:10" ht="58.5" customHeight="1">
      <c r="A10" s="20"/>
      <c r="B10" s="20"/>
      <c r="C10" s="74" t="s">
        <v>68</v>
      </c>
      <c r="D10" s="20"/>
      <c r="E10" s="20"/>
      <c r="F10" s="20"/>
      <c r="G10" s="20"/>
      <c r="H10" s="20"/>
      <c r="I10" s="20"/>
      <c r="J10" s="20"/>
    </row>
    <row r="11" spans="1:10" ht="14.25" customHeight="1">
      <c r="A11" s="20"/>
      <c r="B11" s="20"/>
      <c r="C11" s="20"/>
      <c r="D11" s="20"/>
      <c r="E11" s="20"/>
      <c r="F11" s="20"/>
      <c r="G11" s="20"/>
      <c r="H11" s="20"/>
      <c r="I11" s="20"/>
      <c r="J11" s="20"/>
    </row>
    <row r="12" spans="1:10" ht="105.75" customHeight="1">
      <c r="A12" s="39">
        <v>4</v>
      </c>
      <c r="B12" s="20" t="s">
        <v>20</v>
      </c>
      <c r="C12" s="74" t="s">
        <v>69</v>
      </c>
      <c r="D12" s="20">
        <v>10.8</v>
      </c>
      <c r="E12" s="20" t="s">
        <v>263</v>
      </c>
      <c r="F12" s="20">
        <v>0</v>
      </c>
      <c r="G12" s="20">
        <v>0</v>
      </c>
      <c r="H12" s="20">
        <f>ROUND(D31*F31,0)</f>
        <v>0</v>
      </c>
      <c r="I12" s="20">
        <f>ROUND(D31*G31,0)</f>
        <v>0</v>
      </c>
      <c r="J12" s="20"/>
    </row>
    <row r="13" spans="1:10" ht="15">
      <c r="A13" s="20"/>
      <c r="B13" s="20"/>
      <c r="C13" s="74" t="s">
        <v>21</v>
      </c>
      <c r="D13" s="20"/>
      <c r="E13" s="20"/>
      <c r="F13" s="20"/>
      <c r="G13" s="20"/>
      <c r="H13" s="20"/>
      <c r="I13" s="20"/>
      <c r="J13" s="20"/>
    </row>
    <row r="14" spans="1:10" ht="15">
      <c r="A14" s="20"/>
      <c r="B14" s="20"/>
      <c r="C14" s="20"/>
      <c r="D14" s="20"/>
      <c r="E14" s="20"/>
      <c r="F14" s="20"/>
      <c r="G14" s="20"/>
      <c r="H14" s="20"/>
      <c r="I14" s="20"/>
      <c r="J14" s="20"/>
    </row>
    <row r="15" spans="1:10" ht="15">
      <c r="A15" s="40"/>
      <c r="B15" s="41" t="s">
        <v>43</v>
      </c>
      <c r="C15" s="41" t="s">
        <v>264</v>
      </c>
      <c r="D15" s="41"/>
      <c r="E15" s="41"/>
      <c r="F15" s="41"/>
      <c r="G15" s="41"/>
      <c r="H15" s="41">
        <f>ROUND(SUM(H5:H12),0)</f>
        <v>0</v>
      </c>
      <c r="I15" s="42">
        <f>ROUND(SUM(I5:I12),0)</f>
        <v>0</v>
      </c>
      <c r="J15" s="20"/>
    </row>
    <row r="19" spans="1:2" ht="18.75">
      <c r="A19" s="46">
        <v>35</v>
      </c>
      <c r="B19" s="44" t="s">
        <v>45</v>
      </c>
    </row>
    <row r="21" spans="1:9" ht="25.5">
      <c r="A21" s="7" t="s">
        <v>254</v>
      </c>
      <c r="B21" s="3" t="s">
        <v>255</v>
      </c>
      <c r="C21" s="3" t="s">
        <v>256</v>
      </c>
      <c r="D21" s="5" t="s">
        <v>257</v>
      </c>
      <c r="E21" s="3" t="s">
        <v>258</v>
      </c>
      <c r="F21" s="5" t="s">
        <v>259</v>
      </c>
      <c r="G21" s="5" t="s">
        <v>260</v>
      </c>
      <c r="H21" s="5" t="s">
        <v>261</v>
      </c>
      <c r="I21" s="5" t="s">
        <v>262</v>
      </c>
    </row>
    <row r="22" spans="1:9" ht="56.25" customHeight="1">
      <c r="A22" s="8">
        <v>1</v>
      </c>
      <c r="B22" s="1" t="s">
        <v>44</v>
      </c>
      <c r="C22" s="2" t="s">
        <v>159</v>
      </c>
      <c r="D22" s="6">
        <v>7.4</v>
      </c>
      <c r="E22" s="1" t="s">
        <v>263</v>
      </c>
      <c r="F22" s="6">
        <v>0</v>
      </c>
      <c r="G22" s="6">
        <v>0</v>
      </c>
      <c r="H22" s="6">
        <f>ROUND(D22*F22,0)</f>
        <v>0</v>
      </c>
      <c r="I22" s="6">
        <f>ROUND(D22*G22,0)</f>
        <v>0</v>
      </c>
    </row>
    <row r="23" spans="1:9" ht="4.5" customHeight="1">
      <c r="A23" s="8"/>
      <c r="B23" s="1"/>
      <c r="C23" s="1"/>
      <c r="D23" s="6"/>
      <c r="E23" s="1"/>
      <c r="F23" s="6"/>
      <c r="G23" s="6"/>
      <c r="H23" s="6"/>
      <c r="I23" s="6"/>
    </row>
    <row r="24" spans="1:9" ht="15">
      <c r="A24" s="7"/>
      <c r="B24" s="3" t="s">
        <v>46</v>
      </c>
      <c r="C24" s="3" t="s">
        <v>264</v>
      </c>
      <c r="D24" s="5"/>
      <c r="E24" s="3"/>
      <c r="F24" s="5"/>
      <c r="G24" s="5"/>
      <c r="H24" s="5">
        <f>ROUND(SUM(H22:H23),0)</f>
        <v>0</v>
      </c>
      <c r="I24" s="5">
        <f>ROUND(SUM(I22:I23),0)</f>
        <v>0</v>
      </c>
    </row>
    <row r="27" spans="1:2" ht="18.75">
      <c r="A27" s="43">
        <v>36</v>
      </c>
      <c r="B27" s="44" t="s">
        <v>47</v>
      </c>
    </row>
    <row r="29" spans="1:9" ht="25.5">
      <c r="A29" s="7" t="s">
        <v>254</v>
      </c>
      <c r="B29" s="3" t="s">
        <v>255</v>
      </c>
      <c r="C29" s="3" t="s">
        <v>256</v>
      </c>
      <c r="D29" s="5" t="s">
        <v>257</v>
      </c>
      <c r="E29" s="3" t="s">
        <v>258</v>
      </c>
      <c r="F29" s="5" t="s">
        <v>259</v>
      </c>
      <c r="G29" s="5" t="s">
        <v>260</v>
      </c>
      <c r="H29" s="5" t="s">
        <v>261</v>
      </c>
      <c r="I29" s="5" t="s">
        <v>262</v>
      </c>
    </row>
    <row r="31" spans="1:9" ht="84.75" customHeight="1">
      <c r="A31" s="8">
        <v>1</v>
      </c>
      <c r="B31" s="1" t="s">
        <v>48</v>
      </c>
      <c r="C31" s="2" t="s">
        <v>160</v>
      </c>
      <c r="D31" s="6">
        <v>12</v>
      </c>
      <c r="E31" s="1" t="s">
        <v>263</v>
      </c>
      <c r="F31" s="6">
        <v>0</v>
      </c>
      <c r="G31" s="6">
        <v>0</v>
      </c>
      <c r="H31" s="6">
        <f>ROUND(D31*F31,0)</f>
        <v>0</v>
      </c>
      <c r="I31" s="6">
        <f>ROUND(D31*G31,0)</f>
        <v>0</v>
      </c>
    </row>
    <row r="32" spans="1:9" ht="15">
      <c r="A32" s="8"/>
      <c r="B32" s="1"/>
      <c r="C32" s="1"/>
      <c r="D32" s="6"/>
      <c r="E32" s="1"/>
      <c r="F32" s="6"/>
      <c r="G32" s="6"/>
      <c r="H32" s="6"/>
      <c r="I32" s="6"/>
    </row>
    <row r="33" spans="1:9" ht="15">
      <c r="A33" s="7"/>
      <c r="B33" s="3" t="s">
        <v>49</v>
      </c>
      <c r="C33" s="3" t="s">
        <v>264</v>
      </c>
      <c r="D33" s="5"/>
      <c r="E33" s="3"/>
      <c r="F33" s="5"/>
      <c r="G33" s="5"/>
      <c r="H33" s="5">
        <f>ROUND(SUM(H31:H32),0)</f>
        <v>0</v>
      </c>
      <c r="I33" s="5">
        <f>ROUND(SUM(I31:I32),0)</f>
        <v>0</v>
      </c>
    </row>
    <row r="36" spans="1:2" ht="18.75">
      <c r="A36" s="43">
        <v>42</v>
      </c>
      <c r="B36" s="44" t="s">
        <v>51</v>
      </c>
    </row>
    <row r="37" ht="15">
      <c r="B37" s="45"/>
    </row>
    <row r="38" spans="1:9" ht="25.5">
      <c r="A38" s="7" t="s">
        <v>254</v>
      </c>
      <c r="B38" s="3" t="s">
        <v>255</v>
      </c>
      <c r="C38" s="3" t="s">
        <v>256</v>
      </c>
      <c r="D38" s="5" t="s">
        <v>257</v>
      </c>
      <c r="E38" s="3" t="s">
        <v>258</v>
      </c>
      <c r="F38" s="5" t="s">
        <v>259</v>
      </c>
      <c r="G38" s="5" t="s">
        <v>260</v>
      </c>
      <c r="H38" s="5" t="s">
        <v>261</v>
      </c>
      <c r="I38" s="5" t="s">
        <v>262</v>
      </c>
    </row>
    <row r="40" spans="1:9" ht="76.5">
      <c r="A40" s="8">
        <v>1</v>
      </c>
      <c r="B40" s="1" t="s">
        <v>50</v>
      </c>
      <c r="C40" s="2" t="s">
        <v>161</v>
      </c>
      <c r="D40" s="6">
        <v>15</v>
      </c>
      <c r="E40" s="1" t="s">
        <v>263</v>
      </c>
      <c r="F40" s="6">
        <v>0</v>
      </c>
      <c r="G40" s="6">
        <v>0</v>
      </c>
      <c r="H40" s="6">
        <f>ROUND(D40*F40,0)</f>
        <v>0</v>
      </c>
      <c r="I40" s="6">
        <f>ROUND(D40*G40,0)</f>
        <v>0</v>
      </c>
    </row>
    <row r="41" spans="1:9" ht="15">
      <c r="A41" s="8"/>
      <c r="B41" s="1"/>
      <c r="C41" s="1"/>
      <c r="D41" s="6"/>
      <c r="E41" s="1"/>
      <c r="F41" s="6"/>
      <c r="G41" s="6"/>
      <c r="H41" s="6"/>
      <c r="I41" s="6"/>
    </row>
    <row r="42" spans="1:9" ht="64.5" customHeight="1">
      <c r="A42" s="8">
        <v>2</v>
      </c>
      <c r="B42" s="1" t="s">
        <v>295</v>
      </c>
      <c r="C42" s="2" t="s">
        <v>173</v>
      </c>
      <c r="D42" s="6">
        <v>8.2</v>
      </c>
      <c r="E42" s="1" t="s">
        <v>263</v>
      </c>
      <c r="F42" s="6">
        <v>0</v>
      </c>
      <c r="G42" s="6">
        <v>0</v>
      </c>
      <c r="H42" s="6">
        <f>ROUND(D42*F42,0)</f>
        <v>0</v>
      </c>
      <c r="I42" s="6">
        <f>ROUND(D42*G42,0)</f>
        <v>0</v>
      </c>
    </row>
    <row r="43" spans="1:9" ht="3.75" customHeight="1">
      <c r="A43" s="8"/>
      <c r="B43" s="1"/>
      <c r="C43" s="1"/>
      <c r="D43" s="6"/>
      <c r="E43" s="1"/>
      <c r="F43" s="6"/>
      <c r="G43" s="6"/>
      <c r="H43" s="6"/>
      <c r="I43" s="6"/>
    </row>
    <row r="44" spans="1:9" ht="25.5">
      <c r="A44" s="7"/>
      <c r="B44" s="3" t="s">
        <v>52</v>
      </c>
      <c r="C44" s="3" t="s">
        <v>264</v>
      </c>
      <c r="D44" s="5"/>
      <c r="E44" s="3"/>
      <c r="F44" s="5"/>
      <c r="G44" s="5"/>
      <c r="H44" s="5">
        <f>ROUND(SUM(H40:H43),0)</f>
        <v>0</v>
      </c>
      <c r="I44" s="5">
        <f>ROUND(SUM(I40:I43),0)</f>
        <v>0</v>
      </c>
    </row>
    <row r="45" spans="1:9" ht="15">
      <c r="A45" s="47"/>
      <c r="B45" s="9"/>
      <c r="C45" s="9"/>
      <c r="D45" s="48"/>
      <c r="E45" s="9"/>
      <c r="F45" s="48"/>
      <c r="G45" s="48"/>
      <c r="H45" s="48"/>
      <c r="I45" s="48"/>
    </row>
    <row r="47" spans="1:9" ht="15">
      <c r="A47" s="8"/>
      <c r="B47" s="1"/>
      <c r="C47" s="1"/>
      <c r="D47" s="6"/>
      <c r="E47" s="1"/>
      <c r="F47" s="6"/>
      <c r="G47" s="6"/>
      <c r="H47" s="6"/>
      <c r="I47" s="6"/>
    </row>
    <row r="50" spans="1:2" ht="18.75">
      <c r="A50" s="43">
        <v>82</v>
      </c>
      <c r="B50" s="44" t="s">
        <v>67</v>
      </c>
    </row>
    <row r="52" spans="1:9" ht="25.5">
      <c r="A52" s="7" t="s">
        <v>254</v>
      </c>
      <c r="B52" s="3" t="s">
        <v>255</v>
      </c>
      <c r="C52" s="3" t="s">
        <v>256</v>
      </c>
      <c r="D52" s="5" t="s">
        <v>257</v>
      </c>
      <c r="E52" s="3" t="s">
        <v>258</v>
      </c>
      <c r="F52" s="5" t="s">
        <v>259</v>
      </c>
      <c r="G52" s="5" t="s">
        <v>260</v>
      </c>
      <c r="H52" s="5" t="s">
        <v>261</v>
      </c>
      <c r="I52" s="5" t="s">
        <v>262</v>
      </c>
    </row>
    <row r="53" spans="1:9" ht="72.75" customHeight="1">
      <c r="A53" s="8">
        <v>1</v>
      </c>
      <c r="B53" s="1" t="s">
        <v>53</v>
      </c>
      <c r="C53" s="2" t="s">
        <v>149</v>
      </c>
      <c r="D53" s="6">
        <v>1</v>
      </c>
      <c r="E53" s="1" t="s">
        <v>281</v>
      </c>
      <c r="F53" s="6">
        <v>0</v>
      </c>
      <c r="G53" s="6">
        <v>0</v>
      </c>
      <c r="H53" s="6">
        <f>ROUND(D53*F53,0)</f>
        <v>0</v>
      </c>
      <c r="I53" s="6">
        <f>ROUND(D53*G53,0)</f>
        <v>0</v>
      </c>
    </row>
    <row r="54" spans="1:9" ht="15">
      <c r="A54" s="8"/>
      <c r="B54" s="1"/>
      <c r="C54" s="1"/>
      <c r="D54" s="6"/>
      <c r="E54" s="1"/>
      <c r="F54" s="6"/>
      <c r="G54" s="6"/>
      <c r="H54" s="6"/>
      <c r="I54" s="6"/>
    </row>
    <row r="55" spans="1:9" ht="98.25" customHeight="1">
      <c r="A55" s="8">
        <v>2</v>
      </c>
      <c r="B55" s="1" t="s">
        <v>54</v>
      </c>
      <c r="C55" s="19" t="s">
        <v>150</v>
      </c>
      <c r="D55" s="6">
        <v>1</v>
      </c>
      <c r="E55" s="1" t="s">
        <v>281</v>
      </c>
      <c r="F55" s="6">
        <v>0</v>
      </c>
      <c r="G55" s="6">
        <v>0</v>
      </c>
      <c r="H55" s="6">
        <f>ROUND(D55*F55,0)</f>
        <v>0</v>
      </c>
      <c r="I55" s="6">
        <f>ROUND(D55*G55,0)</f>
        <v>0</v>
      </c>
    </row>
    <row r="56" spans="1:9" ht="15">
      <c r="A56" s="8"/>
      <c r="B56" s="1"/>
      <c r="C56" s="1"/>
      <c r="D56" s="6"/>
      <c r="E56" s="1"/>
      <c r="F56" s="6"/>
      <c r="G56" s="6"/>
      <c r="H56" s="6"/>
      <c r="I56" s="6"/>
    </row>
    <row r="57" spans="1:9" ht="63.75">
      <c r="A57" s="8">
        <v>3</v>
      </c>
      <c r="B57" s="1" t="s">
        <v>55</v>
      </c>
      <c r="C57" s="2" t="s">
        <v>151</v>
      </c>
      <c r="D57" s="6">
        <v>1</v>
      </c>
      <c r="E57" s="1" t="s">
        <v>281</v>
      </c>
      <c r="F57" s="6">
        <v>0</v>
      </c>
      <c r="G57" s="6">
        <v>0</v>
      </c>
      <c r="H57" s="6">
        <f>ROUND(D57*F57,0)</f>
        <v>0</v>
      </c>
      <c r="I57" s="6">
        <f>ROUND(D57*G57,0)</f>
        <v>0</v>
      </c>
    </row>
    <row r="58" spans="1:9" ht="15">
      <c r="A58" s="8"/>
      <c r="B58" s="1"/>
      <c r="C58" s="1"/>
      <c r="D58" s="6"/>
      <c r="E58" s="1"/>
      <c r="F58" s="6"/>
      <c r="G58" s="6"/>
      <c r="H58" s="6"/>
      <c r="I58" s="6"/>
    </row>
    <row r="59" spans="1:9" ht="72.75" customHeight="1">
      <c r="A59" s="8">
        <v>4</v>
      </c>
      <c r="B59" s="1" t="s">
        <v>56</v>
      </c>
      <c r="C59" s="2" t="s">
        <v>152</v>
      </c>
      <c r="D59" s="6">
        <v>1</v>
      </c>
      <c r="E59" s="1" t="s">
        <v>281</v>
      </c>
      <c r="F59" s="6">
        <v>0</v>
      </c>
      <c r="G59" s="6">
        <v>0</v>
      </c>
      <c r="H59" s="6">
        <f>ROUND(D59*F59,0)</f>
        <v>0</v>
      </c>
      <c r="I59" s="6">
        <f>ROUND(D59*G59,0)</f>
        <v>0</v>
      </c>
    </row>
    <row r="60" spans="1:9" ht="15">
      <c r="A60" s="8"/>
      <c r="B60" s="1"/>
      <c r="C60" s="1"/>
      <c r="D60" s="6"/>
      <c r="E60" s="1"/>
      <c r="F60" s="6"/>
      <c r="G60" s="6"/>
      <c r="H60" s="6"/>
      <c r="I60" s="6"/>
    </row>
    <row r="61" spans="1:9" ht="63.75">
      <c r="A61" s="8">
        <v>5</v>
      </c>
      <c r="B61" s="1" t="s">
        <v>57</v>
      </c>
      <c r="C61" s="2" t="s">
        <v>153</v>
      </c>
      <c r="D61" s="6">
        <v>1</v>
      </c>
      <c r="E61" s="1" t="s">
        <v>281</v>
      </c>
      <c r="F61" s="6">
        <v>0</v>
      </c>
      <c r="G61" s="6">
        <v>0</v>
      </c>
      <c r="H61" s="6">
        <f>ROUND(D61*F61,0)</f>
        <v>0</v>
      </c>
      <c r="I61" s="6">
        <f>ROUND(D61*G61,0)</f>
        <v>0</v>
      </c>
    </row>
    <row r="62" spans="1:9" ht="15">
      <c r="A62" s="8"/>
      <c r="B62" s="1"/>
      <c r="C62" s="1"/>
      <c r="D62" s="6"/>
      <c r="E62" s="1"/>
      <c r="F62" s="6"/>
      <c r="G62" s="6"/>
      <c r="H62" s="6"/>
      <c r="I62" s="6"/>
    </row>
    <row r="63" spans="1:9" ht="43.5" customHeight="1">
      <c r="A63" s="8">
        <v>6</v>
      </c>
      <c r="B63" s="1" t="s">
        <v>58</v>
      </c>
      <c r="C63" s="2" t="s">
        <v>154</v>
      </c>
      <c r="D63" s="6">
        <v>1</v>
      </c>
      <c r="E63" s="1" t="s">
        <v>281</v>
      </c>
      <c r="F63" s="6">
        <v>0</v>
      </c>
      <c r="G63" s="6">
        <v>0</v>
      </c>
      <c r="H63" s="6">
        <f>ROUND(D63*F63,0)</f>
        <v>0</v>
      </c>
      <c r="I63" s="6">
        <f>ROUND(D63*G63,0)</f>
        <v>0</v>
      </c>
    </row>
    <row r="64" spans="1:9" ht="15">
      <c r="A64" s="8"/>
      <c r="B64" s="1"/>
      <c r="C64" s="1"/>
      <c r="D64" s="6"/>
      <c r="E64" s="1"/>
      <c r="F64" s="6"/>
      <c r="G64" s="6"/>
      <c r="H64" s="6"/>
      <c r="I64" s="6"/>
    </row>
    <row r="65" spans="1:9" ht="89.25">
      <c r="A65" s="8">
        <v>7</v>
      </c>
      <c r="B65" s="1" t="s">
        <v>59</v>
      </c>
      <c r="C65" s="19" t="s">
        <v>155</v>
      </c>
      <c r="D65" s="6">
        <v>1</v>
      </c>
      <c r="E65" s="1" t="s">
        <v>281</v>
      </c>
      <c r="F65" s="6">
        <v>0</v>
      </c>
      <c r="G65" s="6">
        <v>0</v>
      </c>
      <c r="H65" s="6">
        <f>ROUND(D65*F65,0)</f>
        <v>0</v>
      </c>
      <c r="I65" s="6">
        <f>ROUND(D65*G65,0)</f>
        <v>0</v>
      </c>
    </row>
    <row r="66" spans="1:9" ht="15">
      <c r="A66" s="8"/>
      <c r="B66" s="1"/>
      <c r="C66" s="1"/>
      <c r="D66" s="6"/>
      <c r="E66" s="1"/>
      <c r="F66" s="6"/>
      <c r="G66" s="6"/>
      <c r="H66" s="6"/>
      <c r="I66" s="6"/>
    </row>
    <row r="67" spans="1:9" ht="89.25">
      <c r="A67" s="8">
        <v>8</v>
      </c>
      <c r="B67" s="1" t="s">
        <v>60</v>
      </c>
      <c r="C67" s="19" t="s">
        <v>156</v>
      </c>
      <c r="D67" s="6">
        <v>1</v>
      </c>
      <c r="E67" s="1" t="s">
        <v>281</v>
      </c>
      <c r="F67" s="6">
        <v>0</v>
      </c>
      <c r="G67" s="6">
        <v>0</v>
      </c>
      <c r="H67" s="6">
        <f>ROUND(D67*F67,0)</f>
        <v>0</v>
      </c>
      <c r="I67" s="6">
        <f>ROUND(D67*G67,0)</f>
        <v>0</v>
      </c>
    </row>
    <row r="68" spans="1:9" ht="15">
      <c r="A68" s="8"/>
      <c r="B68" s="1"/>
      <c r="C68" s="1"/>
      <c r="D68" s="6"/>
      <c r="E68" s="1"/>
      <c r="F68" s="6"/>
      <c r="G68" s="6"/>
      <c r="H68" s="6"/>
      <c r="I68" s="6"/>
    </row>
    <row r="69" spans="1:9" ht="15">
      <c r="A69" s="8">
        <v>9</v>
      </c>
      <c r="B69" s="1" t="s">
        <v>61</v>
      </c>
      <c r="C69" s="2" t="s">
        <v>62</v>
      </c>
      <c r="D69" s="6">
        <v>1</v>
      </c>
      <c r="E69" s="1" t="s">
        <v>281</v>
      </c>
      <c r="F69" s="6">
        <v>0</v>
      </c>
      <c r="G69" s="6">
        <v>0</v>
      </c>
      <c r="H69" s="6">
        <f>ROUND(D69*F69,0)</f>
        <v>0</v>
      </c>
      <c r="I69" s="6">
        <f>ROUND(D69*G69,0)</f>
        <v>0</v>
      </c>
    </row>
    <row r="70" spans="1:9" ht="15">
      <c r="A70" s="8"/>
      <c r="B70" s="1"/>
      <c r="C70" s="1"/>
      <c r="D70" s="6"/>
      <c r="E70" s="1"/>
      <c r="F70" s="6"/>
      <c r="G70" s="6"/>
      <c r="H70" s="6"/>
      <c r="I70" s="6"/>
    </row>
    <row r="71" spans="1:9" ht="15">
      <c r="A71" s="8">
        <v>10</v>
      </c>
      <c r="B71" s="1" t="s">
        <v>63</v>
      </c>
      <c r="C71" s="2" t="s">
        <v>157</v>
      </c>
      <c r="D71" s="6">
        <v>1</v>
      </c>
      <c r="E71" s="1" t="s">
        <v>281</v>
      </c>
      <c r="F71" s="6">
        <v>0</v>
      </c>
      <c r="G71" s="6">
        <v>0</v>
      </c>
      <c r="H71" s="6">
        <f>ROUND(D71*F71,0)</f>
        <v>0</v>
      </c>
      <c r="I71" s="6">
        <f>ROUND(D71*G71,0)</f>
        <v>0</v>
      </c>
    </row>
    <row r="72" spans="1:9" ht="15">
      <c r="A72" s="8"/>
      <c r="B72" s="1"/>
      <c r="C72" s="1"/>
      <c r="D72" s="6"/>
      <c r="E72" s="1"/>
      <c r="F72" s="6"/>
      <c r="G72" s="6"/>
      <c r="H72" s="6"/>
      <c r="I72" s="6"/>
    </row>
    <row r="73" spans="1:9" ht="15">
      <c r="A73" s="8">
        <v>11</v>
      </c>
      <c r="B73" s="1" t="s">
        <v>64</v>
      </c>
      <c r="C73" s="2" t="s">
        <v>158</v>
      </c>
      <c r="D73" s="6">
        <v>1</v>
      </c>
      <c r="E73" s="1" t="s">
        <v>281</v>
      </c>
      <c r="F73" s="6">
        <v>0</v>
      </c>
      <c r="G73" s="6">
        <v>0</v>
      </c>
      <c r="H73" s="6">
        <f>ROUND(D73*F73,0)</f>
        <v>0</v>
      </c>
      <c r="I73" s="6">
        <f>ROUND(D73*G73,0)</f>
        <v>0</v>
      </c>
    </row>
    <row r="74" spans="1:9" ht="15">
      <c r="A74" s="8"/>
      <c r="B74" s="1"/>
      <c r="C74" s="2"/>
      <c r="D74" s="6"/>
      <c r="E74" s="1"/>
      <c r="F74" s="6"/>
      <c r="G74" s="6"/>
      <c r="H74" s="6"/>
      <c r="I74" s="6"/>
    </row>
    <row r="75" spans="1:9" ht="25.5">
      <c r="A75" s="8">
        <v>12</v>
      </c>
      <c r="B75" s="1" t="s">
        <v>65</v>
      </c>
      <c r="C75" s="2" t="s">
        <v>66</v>
      </c>
      <c r="D75" s="6">
        <v>1</v>
      </c>
      <c r="E75" s="1" t="s">
        <v>281</v>
      </c>
      <c r="F75" s="6">
        <v>0</v>
      </c>
      <c r="G75" s="6">
        <v>0</v>
      </c>
      <c r="H75" s="6">
        <f>ROUND(D75*F75,0)</f>
        <v>0</v>
      </c>
      <c r="I75" s="6">
        <f>ROUND(D75*G75,0)</f>
        <v>0</v>
      </c>
    </row>
    <row r="76" spans="1:9" ht="15">
      <c r="A76" s="8"/>
      <c r="B76" s="1"/>
      <c r="C76" s="1"/>
      <c r="D76" s="6"/>
      <c r="E76" s="1"/>
      <c r="F76" s="6"/>
      <c r="G76" s="6"/>
      <c r="H76" s="6"/>
      <c r="I76" s="6"/>
    </row>
    <row r="77" spans="1:9" ht="15">
      <c r="A77" s="7"/>
      <c r="B77" s="3"/>
      <c r="C77" s="3" t="s">
        <v>264</v>
      </c>
      <c r="D77" s="5"/>
      <c r="E77" s="3"/>
      <c r="F77" s="5"/>
      <c r="G77" s="5"/>
      <c r="H77" s="5">
        <f>ROUND(SUM(H53:H76),0)</f>
        <v>0</v>
      </c>
      <c r="I77" s="5">
        <f>ROUND(SUM(I53:I76),0)</f>
        <v>0</v>
      </c>
    </row>
    <row r="78" spans="1:9" ht="15">
      <c r="A78" s="47"/>
      <c r="B78" s="9"/>
      <c r="C78" s="9"/>
      <c r="D78" s="48"/>
      <c r="E78" s="9"/>
      <c r="F78" s="48"/>
      <c r="G78" s="48"/>
      <c r="H78" s="48"/>
      <c r="I78" s="48"/>
    </row>
    <row r="79" spans="1:9" ht="15">
      <c r="A79" s="47"/>
      <c r="B79" s="9"/>
      <c r="C79" s="9"/>
      <c r="D79" s="48"/>
      <c r="E79" s="9"/>
      <c r="F79" s="48"/>
      <c r="G79" s="48"/>
      <c r="H79" s="48"/>
      <c r="I79" s="48"/>
    </row>
    <row r="80" spans="1:9" ht="15">
      <c r="A80" s="8"/>
      <c r="B80" s="1"/>
      <c r="C80" s="1"/>
      <c r="D80" s="6"/>
      <c r="E80" s="1"/>
      <c r="F80" s="6"/>
      <c r="G80" s="6"/>
      <c r="H80" s="6"/>
      <c r="I80" s="6"/>
    </row>
    <row r="81" spans="1:2" ht="18.75">
      <c r="A81" s="43">
        <v>71</v>
      </c>
      <c r="B81" s="44" t="s">
        <v>71</v>
      </c>
    </row>
    <row r="83" spans="1:9" ht="25.5">
      <c r="A83" s="7" t="s">
        <v>254</v>
      </c>
      <c r="B83" s="3" t="s">
        <v>255</v>
      </c>
      <c r="C83" s="3" t="s">
        <v>256</v>
      </c>
      <c r="D83" s="5" t="s">
        <v>257</v>
      </c>
      <c r="E83" s="3" t="s">
        <v>258</v>
      </c>
      <c r="F83" s="5" t="s">
        <v>259</v>
      </c>
      <c r="G83" s="5" t="s">
        <v>260</v>
      </c>
      <c r="H83" s="5" t="s">
        <v>261</v>
      </c>
      <c r="I83" s="5" t="s">
        <v>262</v>
      </c>
    </row>
    <row r="84" spans="1:9" ht="15">
      <c r="A84" s="20"/>
      <c r="B84" s="20"/>
      <c r="C84" s="20"/>
      <c r="D84" s="20"/>
      <c r="E84" s="20"/>
      <c r="F84" s="20"/>
      <c r="G84" s="20"/>
      <c r="H84" s="20"/>
      <c r="I84" s="20"/>
    </row>
    <row r="85" spans="1:9" ht="15">
      <c r="A85" s="20">
        <v>1</v>
      </c>
      <c r="B85" s="20" t="s">
        <v>65</v>
      </c>
      <c r="C85" s="20" t="s">
        <v>70</v>
      </c>
      <c r="D85" s="20">
        <v>1</v>
      </c>
      <c r="E85" s="20" t="s">
        <v>281</v>
      </c>
      <c r="F85" s="20">
        <v>0</v>
      </c>
      <c r="G85" s="20">
        <v>0</v>
      </c>
      <c r="H85" s="6">
        <f>ROUND(D85*F85,0)</f>
        <v>0</v>
      </c>
      <c r="I85" s="6">
        <f>ROUND(D85*G85,0)</f>
        <v>0</v>
      </c>
    </row>
    <row r="86" spans="1:9" ht="15">
      <c r="A86" s="20"/>
      <c r="B86" s="20"/>
      <c r="C86" s="20"/>
      <c r="D86" s="20"/>
      <c r="E86" s="20"/>
      <c r="F86" s="20"/>
      <c r="G86" s="20"/>
      <c r="H86" s="20"/>
      <c r="I86" s="20"/>
    </row>
    <row r="87" spans="1:9" ht="15">
      <c r="A87" s="40"/>
      <c r="B87" s="41"/>
      <c r="C87" s="41" t="s">
        <v>264</v>
      </c>
      <c r="D87" s="41"/>
      <c r="E87" s="41"/>
      <c r="F87" s="41"/>
      <c r="G87" s="41"/>
      <c r="H87" s="5">
        <f>ROUND(SUM(H63:H86),0)</f>
        <v>0</v>
      </c>
      <c r="I87" s="5">
        <f>ROUND(SUM(I63:I86),0)</f>
        <v>0</v>
      </c>
    </row>
    <row r="91" spans="1:9" ht="18.75">
      <c r="A91" s="49"/>
      <c r="B91" s="50" t="s">
        <v>72</v>
      </c>
      <c r="C91" s="50"/>
      <c r="D91" s="50"/>
      <c r="E91" s="50"/>
      <c r="F91" s="50"/>
      <c r="G91" s="50"/>
      <c r="H91" s="50">
        <f>H15+H24+H33+H44+H77+H87</f>
        <v>0</v>
      </c>
      <c r="I91" s="51">
        <f>I15+I24+I33+I44+I77+I87</f>
        <v>0</v>
      </c>
    </row>
  </sheetData>
  <sheetProtection/>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85"/>
  <sheetViews>
    <sheetView zoomScale="75" zoomScaleNormal="75" zoomScalePageLayoutView="0" workbookViewId="0" topLeftCell="A28">
      <selection activeCell="N8" sqref="N8"/>
    </sheetView>
  </sheetViews>
  <sheetFormatPr defaultColWidth="9.140625" defaultRowHeight="15"/>
  <cols>
    <col min="2" max="2" width="13.28125" style="0" customWidth="1"/>
    <col min="3" max="3" width="35.421875" style="0" customWidth="1"/>
  </cols>
  <sheetData>
    <row r="1" ht="40.5" customHeight="1">
      <c r="B1" s="44" t="s">
        <v>205</v>
      </c>
    </row>
    <row r="3" spans="1:2" ht="18.75">
      <c r="A3" s="46">
        <v>33</v>
      </c>
      <c r="B3" s="44" t="s">
        <v>285</v>
      </c>
    </row>
    <row r="5" spans="1:9" ht="25.5">
      <c r="A5" s="7" t="s">
        <v>254</v>
      </c>
      <c r="B5" s="3" t="s">
        <v>255</v>
      </c>
      <c r="C5" s="3" t="s">
        <v>256</v>
      </c>
      <c r="D5" s="5" t="s">
        <v>257</v>
      </c>
      <c r="E5" s="3" t="s">
        <v>258</v>
      </c>
      <c r="F5" s="5" t="s">
        <v>259</v>
      </c>
      <c r="G5" s="5" t="s">
        <v>260</v>
      </c>
      <c r="H5" s="5" t="s">
        <v>261</v>
      </c>
      <c r="I5" s="5" t="s">
        <v>262</v>
      </c>
    </row>
    <row r="6" spans="1:9" ht="75.75" customHeight="1">
      <c r="A6" s="8">
        <v>1</v>
      </c>
      <c r="B6" s="1" t="s">
        <v>96</v>
      </c>
      <c r="C6" s="2" t="s">
        <v>97</v>
      </c>
      <c r="D6" s="6">
        <v>8.4</v>
      </c>
      <c r="E6" s="1" t="s">
        <v>263</v>
      </c>
      <c r="F6" s="6">
        <v>0</v>
      </c>
      <c r="G6" s="6">
        <v>0</v>
      </c>
      <c r="H6" s="6">
        <f>ROUND(D6*F6,0)</f>
        <v>0</v>
      </c>
      <c r="I6" s="6">
        <f>ROUND(D6*G6,0)</f>
        <v>0</v>
      </c>
    </row>
    <row r="7" spans="1:9" ht="15">
      <c r="A7" s="8"/>
      <c r="B7" s="1"/>
      <c r="C7" s="1"/>
      <c r="D7" s="6"/>
      <c r="E7" s="1"/>
      <c r="F7" s="6"/>
      <c r="G7" s="6"/>
      <c r="H7" s="6"/>
      <c r="I7" s="6"/>
    </row>
    <row r="8" spans="1:9" ht="125.25" customHeight="1">
      <c r="A8" s="8">
        <v>2</v>
      </c>
      <c r="B8" s="1" t="s">
        <v>20</v>
      </c>
      <c r="C8" s="19" t="s">
        <v>101</v>
      </c>
      <c r="D8" s="6">
        <v>4.2</v>
      </c>
      <c r="E8" s="1" t="s">
        <v>263</v>
      </c>
      <c r="F8" s="6">
        <v>0</v>
      </c>
      <c r="G8" s="6">
        <v>0</v>
      </c>
      <c r="H8" s="6">
        <f>ROUND(D8*F8,0)</f>
        <v>0</v>
      </c>
      <c r="I8" s="6">
        <f>ROUND(D8*G8,0)</f>
        <v>0</v>
      </c>
    </row>
    <row r="9" spans="1:9" ht="15">
      <c r="A9" s="8"/>
      <c r="B9" s="1"/>
      <c r="C9" s="1"/>
      <c r="D9" s="6"/>
      <c r="E9" s="1"/>
      <c r="F9" s="6"/>
      <c r="G9" s="6"/>
      <c r="H9" s="6"/>
      <c r="I9" s="6"/>
    </row>
    <row r="10" spans="1:9" ht="25.5">
      <c r="A10" s="7">
        <v>33</v>
      </c>
      <c r="B10" s="3"/>
      <c r="C10" s="3" t="s">
        <v>98</v>
      </c>
      <c r="D10" s="5"/>
      <c r="E10" s="3"/>
      <c r="F10" s="5"/>
      <c r="G10" s="5"/>
      <c r="H10" s="5">
        <f>ROUND(SUM(H6:H9),0)</f>
        <v>0</v>
      </c>
      <c r="I10" s="5">
        <f>ROUND(SUM(I6:I9),0)</f>
        <v>0</v>
      </c>
    </row>
    <row r="12" spans="1:2" ht="29.25" customHeight="1">
      <c r="A12" s="46">
        <v>36</v>
      </c>
      <c r="B12" s="44" t="s">
        <v>99</v>
      </c>
    </row>
    <row r="14" spans="1:9" ht="33.75" customHeight="1">
      <c r="A14" s="7" t="s">
        <v>254</v>
      </c>
      <c r="B14" s="3" t="s">
        <v>255</v>
      </c>
      <c r="C14" s="3" t="s">
        <v>256</v>
      </c>
      <c r="D14" s="5" t="s">
        <v>257</v>
      </c>
      <c r="E14" s="3" t="s">
        <v>258</v>
      </c>
      <c r="F14" s="5" t="s">
        <v>259</v>
      </c>
      <c r="G14" s="5" t="s">
        <v>260</v>
      </c>
      <c r="H14" s="5" t="s">
        <v>261</v>
      </c>
      <c r="I14" s="5" t="s">
        <v>262</v>
      </c>
    </row>
    <row r="15" spans="1:9" ht="89.25">
      <c r="A15" s="8">
        <v>1</v>
      </c>
      <c r="B15" s="1" t="s">
        <v>48</v>
      </c>
      <c r="C15" s="2" t="s">
        <v>102</v>
      </c>
      <c r="D15" s="6">
        <v>8.4</v>
      </c>
      <c r="E15" s="1" t="s">
        <v>263</v>
      </c>
      <c r="F15" s="6">
        <v>0</v>
      </c>
      <c r="G15" s="6">
        <v>0</v>
      </c>
      <c r="H15" s="6">
        <f>ROUND(D15*F15,0)</f>
        <v>0</v>
      </c>
      <c r="I15" s="6">
        <f>ROUND(D15*G15,0)</f>
        <v>0</v>
      </c>
    </row>
    <row r="16" spans="1:9" ht="11.25" customHeight="1">
      <c r="A16" s="8"/>
      <c r="B16" s="1"/>
      <c r="C16" s="1"/>
      <c r="D16" s="6"/>
      <c r="E16" s="1"/>
      <c r="F16" s="6"/>
      <c r="G16" s="6"/>
      <c r="H16" s="6"/>
      <c r="I16" s="6"/>
    </row>
    <row r="17" spans="1:9" ht="15">
      <c r="A17" s="7">
        <v>36</v>
      </c>
      <c r="B17" s="3"/>
      <c r="C17" s="3" t="s">
        <v>100</v>
      </c>
      <c r="D17" s="5"/>
      <c r="E17" s="3"/>
      <c r="F17" s="5"/>
      <c r="G17" s="5"/>
      <c r="H17" s="5">
        <f>ROUND(SUM(H15:H16),0)</f>
        <v>0</v>
      </c>
      <c r="I17" s="5">
        <f>ROUND(SUM(I15:I16),0)</f>
        <v>0</v>
      </c>
    </row>
    <row r="18" ht="15" customHeight="1"/>
    <row r="20" ht="21.75" customHeight="1"/>
    <row r="21" spans="1:2" ht="16.5" customHeight="1">
      <c r="A21" s="43">
        <v>42</v>
      </c>
      <c r="B21" s="44" t="s">
        <v>51</v>
      </c>
    </row>
    <row r="22" ht="15.75" customHeight="1"/>
    <row r="24" spans="1:9" ht="35.25" customHeight="1">
      <c r="A24" s="7" t="s">
        <v>254</v>
      </c>
      <c r="B24" s="3" t="s">
        <v>255</v>
      </c>
      <c r="C24" s="3" t="s">
        <v>256</v>
      </c>
      <c r="D24" s="5" t="s">
        <v>257</v>
      </c>
      <c r="E24" s="3" t="s">
        <v>258</v>
      </c>
      <c r="F24" s="5" t="s">
        <v>259</v>
      </c>
      <c r="G24" s="5" t="s">
        <v>260</v>
      </c>
      <c r="H24" s="5" t="s">
        <v>261</v>
      </c>
      <c r="I24" s="5" t="s">
        <v>262</v>
      </c>
    </row>
    <row r="25" spans="1:9" ht="81" customHeight="1">
      <c r="A25" s="8">
        <v>1</v>
      </c>
      <c r="B25" s="1" t="s">
        <v>50</v>
      </c>
      <c r="C25" s="2" t="s">
        <v>106</v>
      </c>
      <c r="D25" s="6">
        <v>19</v>
      </c>
      <c r="E25" s="1" t="s">
        <v>263</v>
      </c>
      <c r="F25" s="6"/>
      <c r="G25" s="6"/>
      <c r="H25" s="6">
        <f>ROUND(D25*F25,0)</f>
        <v>0</v>
      </c>
      <c r="I25" s="6">
        <f>ROUND(D25*G25,0)</f>
        <v>0</v>
      </c>
    </row>
    <row r="26" spans="1:9" ht="15.75" customHeight="1">
      <c r="A26" s="8"/>
      <c r="B26" s="1"/>
      <c r="C26" s="1"/>
      <c r="D26" s="6"/>
      <c r="E26" s="1"/>
      <c r="F26" s="6"/>
      <c r="G26" s="6"/>
      <c r="H26" s="6"/>
      <c r="I26" s="6"/>
    </row>
    <row r="27" spans="1:9" ht="81.75" customHeight="1">
      <c r="A27" s="8">
        <v>2</v>
      </c>
      <c r="B27" s="1" t="s">
        <v>295</v>
      </c>
      <c r="C27" s="2" t="s">
        <v>107</v>
      </c>
      <c r="D27" s="6">
        <v>8.2</v>
      </c>
      <c r="E27" s="1" t="s">
        <v>263</v>
      </c>
      <c r="F27" s="6"/>
      <c r="G27" s="6"/>
      <c r="H27" s="6">
        <f>ROUND(D27*F27,0)</f>
        <v>0</v>
      </c>
      <c r="I27" s="6">
        <f>ROUND(D27*G27,0)</f>
        <v>0</v>
      </c>
    </row>
    <row r="28" spans="1:9" ht="20.25" customHeight="1">
      <c r="A28" s="8"/>
      <c r="B28" s="1"/>
      <c r="C28" s="1"/>
      <c r="D28" s="6"/>
      <c r="E28" s="1"/>
      <c r="F28" s="6"/>
      <c r="G28" s="6"/>
      <c r="H28" s="6"/>
      <c r="I28" s="6"/>
    </row>
    <row r="29" spans="1:9" ht="15">
      <c r="A29" s="7"/>
      <c r="B29" s="3"/>
      <c r="C29" s="3" t="s">
        <v>264</v>
      </c>
      <c r="D29" s="5"/>
      <c r="E29" s="3"/>
      <c r="F29" s="5"/>
      <c r="G29" s="5"/>
      <c r="H29" s="5">
        <f>ROUND(SUM(H25:H28),0)</f>
        <v>0</v>
      </c>
      <c r="I29" s="5">
        <f>ROUND(SUM(I25:I28),0)</f>
        <v>0</v>
      </c>
    </row>
    <row r="30" ht="19.5" customHeight="1"/>
    <row r="35" spans="1:2" ht="18.75">
      <c r="A35" s="43">
        <v>82</v>
      </c>
      <c r="B35" s="44" t="s">
        <v>67</v>
      </c>
    </row>
    <row r="37" spans="1:9" ht="25.5">
      <c r="A37" s="7" t="s">
        <v>254</v>
      </c>
      <c r="B37" s="3" t="s">
        <v>255</v>
      </c>
      <c r="C37" s="3" t="s">
        <v>256</v>
      </c>
      <c r="D37" s="5" t="s">
        <v>257</v>
      </c>
      <c r="E37" s="3" t="s">
        <v>258</v>
      </c>
      <c r="F37" s="5" t="s">
        <v>259</v>
      </c>
      <c r="G37" s="5" t="s">
        <v>260</v>
      </c>
      <c r="H37" s="5" t="s">
        <v>261</v>
      </c>
      <c r="I37" s="5" t="s">
        <v>262</v>
      </c>
    </row>
    <row r="38" spans="1:9" ht="76.5">
      <c r="A38" s="8">
        <v>1</v>
      </c>
      <c r="B38" s="1" t="s">
        <v>53</v>
      </c>
      <c r="C38" s="2" t="s">
        <v>80</v>
      </c>
      <c r="D38" s="6">
        <v>1</v>
      </c>
      <c r="E38" s="1" t="s">
        <v>281</v>
      </c>
      <c r="F38" s="6">
        <v>0</v>
      </c>
      <c r="G38" s="6">
        <v>0</v>
      </c>
      <c r="H38" s="6">
        <f>ROUND(D38*F38,0)</f>
        <v>0</v>
      </c>
      <c r="I38" s="6">
        <f>ROUND(D38*G38,0)</f>
        <v>0</v>
      </c>
    </row>
    <row r="39" spans="1:9" ht="15">
      <c r="A39" s="8"/>
      <c r="B39" s="1"/>
      <c r="C39" s="1"/>
      <c r="D39" s="6"/>
      <c r="E39" s="1"/>
      <c r="F39" s="6"/>
      <c r="G39" s="6"/>
      <c r="H39" s="6"/>
      <c r="I39" s="6"/>
    </row>
    <row r="40" spans="1:9" ht="116.25" customHeight="1">
      <c r="A40" s="8">
        <v>2</v>
      </c>
      <c r="B40" s="1" t="s">
        <v>54</v>
      </c>
      <c r="C40" s="19" t="s">
        <v>81</v>
      </c>
      <c r="D40" s="6">
        <v>1</v>
      </c>
      <c r="E40" s="1" t="s">
        <v>281</v>
      </c>
      <c r="F40" s="6">
        <v>0</v>
      </c>
      <c r="G40" s="6">
        <v>0</v>
      </c>
      <c r="H40" s="6">
        <f>ROUND(D40*F40,0)</f>
        <v>0</v>
      </c>
      <c r="I40" s="6">
        <f>ROUND(D40*G40,0)</f>
        <v>0</v>
      </c>
    </row>
    <row r="41" spans="1:9" ht="15">
      <c r="A41" s="8"/>
      <c r="B41" s="1"/>
      <c r="C41" s="1"/>
      <c r="D41" s="6"/>
      <c r="E41" s="1"/>
      <c r="F41" s="6"/>
      <c r="G41" s="6"/>
      <c r="H41" s="6"/>
      <c r="I41" s="6"/>
    </row>
    <row r="42" spans="1:9" ht="76.5">
      <c r="A42" s="8">
        <v>3</v>
      </c>
      <c r="B42" s="1" t="s">
        <v>55</v>
      </c>
      <c r="C42" s="2" t="s">
        <v>82</v>
      </c>
      <c r="D42" s="6">
        <v>1</v>
      </c>
      <c r="E42" s="1" t="s">
        <v>281</v>
      </c>
      <c r="F42" s="6">
        <v>0</v>
      </c>
      <c r="G42" s="6">
        <v>0</v>
      </c>
      <c r="H42" s="6">
        <f>ROUND(D42*F42,0)</f>
        <v>0</v>
      </c>
      <c r="I42" s="6">
        <f>ROUND(D42*G42,0)</f>
        <v>0</v>
      </c>
    </row>
    <row r="43" spans="1:9" ht="15">
      <c r="A43" s="8"/>
      <c r="B43" s="1"/>
      <c r="C43" s="1"/>
      <c r="D43" s="6"/>
      <c r="E43" s="1"/>
      <c r="F43" s="6"/>
      <c r="G43" s="6"/>
      <c r="H43" s="6"/>
      <c r="I43" s="6"/>
    </row>
    <row r="44" spans="1:9" ht="69.75" customHeight="1">
      <c r="A44" s="8">
        <v>4</v>
      </c>
      <c r="B44" s="1" t="s">
        <v>56</v>
      </c>
      <c r="C44" s="2" t="s">
        <v>83</v>
      </c>
      <c r="D44" s="6">
        <v>1</v>
      </c>
      <c r="E44" s="1" t="s">
        <v>281</v>
      </c>
      <c r="F44" s="6">
        <v>0</v>
      </c>
      <c r="G44" s="6">
        <v>0</v>
      </c>
      <c r="H44" s="6">
        <f>ROUND(D44*F44,0)</f>
        <v>0</v>
      </c>
      <c r="I44" s="6">
        <f>ROUND(D44*G44,0)</f>
        <v>0</v>
      </c>
    </row>
    <row r="45" spans="1:9" ht="15">
      <c r="A45" s="8"/>
      <c r="B45" s="1"/>
      <c r="C45" s="1"/>
      <c r="D45" s="6"/>
      <c r="E45" s="1"/>
      <c r="F45" s="6"/>
      <c r="G45" s="6"/>
      <c r="H45" s="6"/>
      <c r="I45" s="6"/>
    </row>
    <row r="46" spans="1:9" ht="69.75" customHeight="1">
      <c r="A46" s="8">
        <v>5</v>
      </c>
      <c r="B46" s="1" t="s">
        <v>57</v>
      </c>
      <c r="C46" s="2" t="s">
        <v>84</v>
      </c>
      <c r="D46" s="6">
        <v>1</v>
      </c>
      <c r="E46" s="1" t="s">
        <v>281</v>
      </c>
      <c r="F46" s="6">
        <v>0</v>
      </c>
      <c r="G46" s="6">
        <v>0</v>
      </c>
      <c r="H46" s="6">
        <f>ROUND(D46*F46,0)</f>
        <v>0</v>
      </c>
      <c r="I46" s="6">
        <f>ROUND(D46*G46,0)</f>
        <v>0</v>
      </c>
    </row>
    <row r="47" spans="1:9" ht="15">
      <c r="A47" s="8"/>
      <c r="B47" s="1"/>
      <c r="C47" s="1"/>
      <c r="D47" s="6"/>
      <c r="E47" s="1"/>
      <c r="F47" s="6"/>
      <c r="G47" s="6"/>
      <c r="H47" s="6"/>
      <c r="I47" s="6"/>
    </row>
    <row r="48" spans="1:9" ht="56.25" customHeight="1">
      <c r="A48" s="8">
        <v>6</v>
      </c>
      <c r="B48" s="1" t="s">
        <v>58</v>
      </c>
      <c r="C48" s="2" t="s">
        <v>85</v>
      </c>
      <c r="D48" s="6">
        <v>1</v>
      </c>
      <c r="E48" s="1" t="s">
        <v>281</v>
      </c>
      <c r="F48" s="6">
        <v>0</v>
      </c>
      <c r="G48" s="6">
        <v>0</v>
      </c>
      <c r="H48" s="6">
        <f>ROUND(D48*F48,0)</f>
        <v>0</v>
      </c>
      <c r="I48" s="6">
        <f>ROUND(D48*G48,0)</f>
        <v>0</v>
      </c>
    </row>
    <row r="49" spans="1:9" ht="15">
      <c r="A49" s="8"/>
      <c r="B49" s="1"/>
      <c r="C49" s="1"/>
      <c r="D49" s="6"/>
      <c r="E49" s="1"/>
      <c r="F49" s="6"/>
      <c r="G49" s="6"/>
      <c r="H49" s="6"/>
      <c r="I49" s="6"/>
    </row>
    <row r="50" spans="1:9" ht="70.5" customHeight="1">
      <c r="A50" s="8">
        <v>7</v>
      </c>
      <c r="B50" s="1" t="s">
        <v>73</v>
      </c>
      <c r="C50" s="2" t="s">
        <v>86</v>
      </c>
      <c r="D50" s="6">
        <v>1</v>
      </c>
      <c r="E50" s="1" t="s">
        <v>281</v>
      </c>
      <c r="F50" s="6">
        <v>0</v>
      </c>
      <c r="G50" s="6">
        <v>0</v>
      </c>
      <c r="H50" s="6">
        <f>ROUND(D50*F50,0)</f>
        <v>0</v>
      </c>
      <c r="I50" s="6">
        <f>ROUND(D50*G50,0)</f>
        <v>0</v>
      </c>
    </row>
    <row r="51" spans="1:9" ht="15">
      <c r="A51" s="8"/>
      <c r="B51" s="1"/>
      <c r="C51" s="1"/>
      <c r="D51" s="6"/>
      <c r="E51" s="1"/>
      <c r="F51" s="6"/>
      <c r="G51" s="6"/>
      <c r="H51" s="6"/>
      <c r="I51" s="6"/>
    </row>
    <row r="52" spans="1:9" ht="57" customHeight="1">
      <c r="A52" s="8">
        <v>8</v>
      </c>
      <c r="B52" s="1" t="s">
        <v>74</v>
      </c>
      <c r="C52" s="2" t="s">
        <v>87</v>
      </c>
      <c r="D52" s="6">
        <v>1</v>
      </c>
      <c r="E52" s="1" t="s">
        <v>281</v>
      </c>
      <c r="F52" s="6">
        <v>0</v>
      </c>
      <c r="G52" s="6">
        <v>0</v>
      </c>
      <c r="H52" s="6">
        <f>ROUND(D52*F52,0)</f>
        <v>0</v>
      </c>
      <c r="I52" s="6">
        <f>ROUND(D52*G52,0)</f>
        <v>0</v>
      </c>
    </row>
    <row r="53" spans="1:9" ht="15">
      <c r="A53" s="8"/>
      <c r="B53" s="1"/>
      <c r="C53" s="1"/>
      <c r="D53" s="6"/>
      <c r="E53" s="1"/>
      <c r="F53" s="6"/>
      <c r="G53" s="6"/>
      <c r="H53" s="6"/>
      <c r="I53" s="6"/>
    </row>
    <row r="54" spans="1:9" ht="56.25" customHeight="1">
      <c r="A54" s="8">
        <v>9</v>
      </c>
      <c r="B54" s="1" t="s">
        <v>75</v>
      </c>
      <c r="C54" s="2" t="s">
        <v>88</v>
      </c>
      <c r="D54" s="6">
        <v>1</v>
      </c>
      <c r="E54" s="1" t="s">
        <v>281</v>
      </c>
      <c r="F54" s="6">
        <v>0</v>
      </c>
      <c r="G54" s="6">
        <v>0</v>
      </c>
      <c r="H54" s="6">
        <f>ROUND(D54*F54,0)</f>
        <v>0</v>
      </c>
      <c r="I54" s="6">
        <f>ROUND(D54*G54,0)</f>
        <v>0</v>
      </c>
    </row>
    <row r="55" spans="1:9" ht="15">
      <c r="A55" s="8"/>
      <c r="B55" s="1"/>
      <c r="C55" s="1"/>
      <c r="D55" s="6"/>
      <c r="E55" s="1"/>
      <c r="F55" s="6"/>
      <c r="G55" s="6"/>
      <c r="H55" s="6"/>
      <c r="I55" s="6"/>
    </row>
    <row r="56" spans="1:9" ht="68.25" customHeight="1">
      <c r="A56" s="8">
        <v>10</v>
      </c>
      <c r="B56" s="1" t="s">
        <v>76</v>
      </c>
      <c r="C56" s="2" t="s">
        <v>89</v>
      </c>
      <c r="D56" s="6">
        <v>1</v>
      </c>
      <c r="E56" s="1" t="s">
        <v>281</v>
      </c>
      <c r="F56" s="6">
        <v>0</v>
      </c>
      <c r="G56" s="6">
        <v>0</v>
      </c>
      <c r="H56" s="6">
        <f>ROUND(D56*F56,0)</f>
        <v>0</v>
      </c>
      <c r="I56" s="6">
        <f>ROUND(D56*G56,0)</f>
        <v>0</v>
      </c>
    </row>
    <row r="57" spans="1:9" ht="15">
      <c r="A57" s="8"/>
      <c r="B57" s="1"/>
      <c r="C57" s="1"/>
      <c r="D57" s="6"/>
      <c r="E57" s="1"/>
      <c r="F57" s="6"/>
      <c r="G57" s="6"/>
      <c r="H57" s="6"/>
      <c r="I57" s="6"/>
    </row>
    <row r="58" spans="1:9" ht="93" customHeight="1">
      <c r="A58" s="8">
        <v>11</v>
      </c>
      <c r="B58" s="1" t="s">
        <v>59</v>
      </c>
      <c r="C58" s="19" t="s">
        <v>90</v>
      </c>
      <c r="D58" s="6">
        <v>1</v>
      </c>
      <c r="E58" s="1" t="s">
        <v>281</v>
      </c>
      <c r="F58" s="6">
        <v>0</v>
      </c>
      <c r="G58" s="6">
        <v>0</v>
      </c>
      <c r="H58" s="6">
        <f>ROUND(D58*F58,0)</f>
        <v>0</v>
      </c>
      <c r="I58" s="6">
        <f>ROUND(D58*G58,0)</f>
        <v>0</v>
      </c>
    </row>
    <row r="59" spans="1:9" ht="15">
      <c r="A59" s="8"/>
      <c r="B59" s="1"/>
      <c r="C59" s="1"/>
      <c r="D59" s="6"/>
      <c r="E59" s="1"/>
      <c r="F59" s="6"/>
      <c r="G59" s="6"/>
      <c r="H59" s="6"/>
      <c r="I59" s="6"/>
    </row>
    <row r="60" spans="1:9" ht="45" customHeight="1">
      <c r="A60" s="8">
        <v>12</v>
      </c>
      <c r="B60" s="1" t="s">
        <v>77</v>
      </c>
      <c r="C60" s="2" t="s">
        <v>91</v>
      </c>
      <c r="D60" s="6">
        <v>1</v>
      </c>
      <c r="E60" s="1" t="s">
        <v>281</v>
      </c>
      <c r="F60" s="6">
        <v>0</v>
      </c>
      <c r="G60" s="6">
        <v>0</v>
      </c>
      <c r="H60" s="6">
        <f>ROUND(D60*F60,0)</f>
        <v>0</v>
      </c>
      <c r="I60" s="6">
        <f>ROUND(D60*G60,0)</f>
        <v>0</v>
      </c>
    </row>
    <row r="61" spans="1:9" ht="15">
      <c r="A61" s="8"/>
      <c r="B61" s="1"/>
      <c r="C61" s="1"/>
      <c r="D61" s="6"/>
      <c r="E61" s="1"/>
      <c r="F61" s="6"/>
      <c r="G61" s="6"/>
      <c r="H61" s="6"/>
      <c r="I61" s="6"/>
    </row>
    <row r="62" spans="1:9" ht="94.5" customHeight="1">
      <c r="A62" s="8">
        <v>13</v>
      </c>
      <c r="B62" s="1" t="s">
        <v>60</v>
      </c>
      <c r="C62" s="19" t="s">
        <v>92</v>
      </c>
      <c r="D62" s="6">
        <v>1</v>
      </c>
      <c r="E62" s="1" t="s">
        <v>281</v>
      </c>
      <c r="F62" s="6">
        <v>0</v>
      </c>
      <c r="G62" s="6">
        <v>0</v>
      </c>
      <c r="H62" s="6">
        <f>ROUND(D62*F62,0)</f>
        <v>0</v>
      </c>
      <c r="I62" s="6">
        <f>ROUND(D62*G62,0)</f>
        <v>0</v>
      </c>
    </row>
    <row r="63" spans="1:9" ht="15">
      <c r="A63" s="8"/>
      <c r="B63" s="1"/>
      <c r="C63" s="1"/>
      <c r="D63" s="6"/>
      <c r="E63" s="1"/>
      <c r="F63" s="6"/>
      <c r="G63" s="6"/>
      <c r="H63" s="6"/>
      <c r="I63" s="6"/>
    </row>
    <row r="64" spans="1:9" ht="25.5">
      <c r="A64" s="8">
        <v>14</v>
      </c>
      <c r="B64" s="1" t="s">
        <v>61</v>
      </c>
      <c r="C64" s="2" t="s">
        <v>93</v>
      </c>
      <c r="D64" s="6">
        <v>1</v>
      </c>
      <c r="E64" s="1" t="s">
        <v>281</v>
      </c>
      <c r="F64" s="6">
        <v>0</v>
      </c>
      <c r="G64" s="6">
        <v>0</v>
      </c>
      <c r="H64" s="6">
        <f>ROUND(D64*F64,0)</f>
        <v>0</v>
      </c>
      <c r="I64" s="6">
        <f>ROUND(D64*G64,0)</f>
        <v>0</v>
      </c>
    </row>
    <row r="65" spans="1:9" ht="15">
      <c r="A65" s="8"/>
      <c r="B65" s="1"/>
      <c r="C65" s="1"/>
      <c r="D65" s="6"/>
      <c r="E65" s="1"/>
      <c r="F65" s="6"/>
      <c r="G65" s="6"/>
      <c r="H65" s="6"/>
      <c r="I65" s="6"/>
    </row>
    <row r="66" spans="1:9" ht="42" customHeight="1">
      <c r="A66" s="8">
        <v>15</v>
      </c>
      <c r="B66" s="1" t="s">
        <v>63</v>
      </c>
      <c r="C66" s="2" t="s">
        <v>94</v>
      </c>
      <c r="D66" s="6">
        <v>1</v>
      </c>
      <c r="E66" s="1" t="s">
        <v>281</v>
      </c>
      <c r="F66" s="6">
        <v>0</v>
      </c>
      <c r="G66" s="6">
        <v>0</v>
      </c>
      <c r="H66" s="6">
        <f>ROUND(D66*F66,0)</f>
        <v>0</v>
      </c>
      <c r="I66" s="6">
        <f>ROUND(D66*G66,0)</f>
        <v>0</v>
      </c>
    </row>
    <row r="67" spans="1:9" ht="15">
      <c r="A67" s="8"/>
      <c r="B67" s="1"/>
      <c r="C67" s="1"/>
      <c r="D67" s="6"/>
      <c r="E67" s="1"/>
      <c r="F67" s="6"/>
      <c r="G67" s="6"/>
      <c r="H67" s="6"/>
      <c r="I67" s="6"/>
    </row>
    <row r="68" spans="1:9" ht="47.25" customHeight="1">
      <c r="A68" s="8">
        <v>16</v>
      </c>
      <c r="B68" s="1" t="s">
        <v>64</v>
      </c>
      <c r="C68" s="2" t="s">
        <v>95</v>
      </c>
      <c r="D68" s="6">
        <v>1</v>
      </c>
      <c r="E68" s="1" t="s">
        <v>281</v>
      </c>
      <c r="F68" s="6">
        <v>0</v>
      </c>
      <c r="G68" s="6">
        <v>0</v>
      </c>
      <c r="H68" s="6">
        <f>ROUND(D68*F68,0)</f>
        <v>0</v>
      </c>
      <c r="I68" s="6">
        <f>ROUND(D68*G68,0)</f>
        <v>0</v>
      </c>
    </row>
    <row r="69" spans="1:9" ht="15">
      <c r="A69" s="8"/>
      <c r="B69" s="1"/>
      <c r="C69" s="2"/>
      <c r="D69" s="6"/>
      <c r="E69" s="1"/>
      <c r="F69" s="6"/>
      <c r="G69" s="6"/>
      <c r="H69" s="6"/>
      <c r="I69" s="6"/>
    </row>
    <row r="70" spans="1:9" ht="25.5">
      <c r="A70" s="8">
        <v>17</v>
      </c>
      <c r="B70" s="1" t="s">
        <v>65</v>
      </c>
      <c r="C70" s="2" t="s">
        <v>78</v>
      </c>
      <c r="D70" s="6">
        <v>1</v>
      </c>
      <c r="E70" s="1" t="s">
        <v>281</v>
      </c>
      <c r="F70" s="6">
        <v>0</v>
      </c>
      <c r="G70" s="6">
        <v>0</v>
      </c>
      <c r="H70" s="6">
        <f>ROUND(D70*F70,0)</f>
        <v>0</v>
      </c>
      <c r="I70" s="6">
        <f>ROUND(D70*G70,0)</f>
        <v>0</v>
      </c>
    </row>
    <row r="71" spans="1:9" ht="15">
      <c r="A71" s="8"/>
      <c r="B71" s="1"/>
      <c r="C71" s="1"/>
      <c r="D71" s="6"/>
      <c r="E71" s="1"/>
      <c r="F71" s="6"/>
      <c r="G71" s="6"/>
      <c r="H71" s="6"/>
      <c r="I71" s="6"/>
    </row>
    <row r="72" spans="1:9" ht="25.5">
      <c r="A72" s="7">
        <v>33</v>
      </c>
      <c r="B72" s="3"/>
      <c r="C72" s="3" t="s">
        <v>79</v>
      </c>
      <c r="D72" s="5"/>
      <c r="E72" s="3"/>
      <c r="F72" s="5"/>
      <c r="G72" s="5"/>
      <c r="H72" s="5">
        <f>ROUND(SUM(H38:H71),0)</f>
        <v>0</v>
      </c>
      <c r="I72" s="5">
        <f>ROUND(SUM(I38:I71),0)</f>
        <v>0</v>
      </c>
    </row>
    <row r="76" spans="1:2" ht="18.75">
      <c r="A76" s="43">
        <v>71</v>
      </c>
      <c r="B76" s="44" t="s">
        <v>71</v>
      </c>
    </row>
    <row r="78" spans="1:9" ht="25.5">
      <c r="A78" s="7" t="s">
        <v>254</v>
      </c>
      <c r="B78" s="3" t="s">
        <v>255</v>
      </c>
      <c r="C78" s="3" t="s">
        <v>256</v>
      </c>
      <c r="D78" s="5" t="s">
        <v>257</v>
      </c>
      <c r="E78" s="3" t="s">
        <v>258</v>
      </c>
      <c r="F78" s="5" t="s">
        <v>259</v>
      </c>
      <c r="G78" s="5" t="s">
        <v>260</v>
      </c>
      <c r="H78" s="5" t="s">
        <v>261</v>
      </c>
      <c r="I78" s="5" t="s">
        <v>262</v>
      </c>
    </row>
    <row r="79" spans="1:9" ht="15">
      <c r="A79" s="8"/>
      <c r="B79" s="1"/>
      <c r="C79" s="2"/>
      <c r="D79" s="6"/>
      <c r="E79" s="1"/>
      <c r="F79" s="6"/>
      <c r="G79" s="6"/>
      <c r="H79" s="6"/>
      <c r="I79" s="6"/>
    </row>
    <row r="80" spans="1:9" ht="15">
      <c r="A80" s="20">
        <v>1</v>
      </c>
      <c r="B80" s="58" t="s">
        <v>65</v>
      </c>
      <c r="C80" s="59" t="s">
        <v>104</v>
      </c>
      <c r="D80" s="20">
        <v>1</v>
      </c>
      <c r="E80" s="20" t="s">
        <v>281</v>
      </c>
      <c r="F80" s="20">
        <v>0</v>
      </c>
      <c r="G80" s="20">
        <v>0</v>
      </c>
      <c r="H80" s="6">
        <f>ROUND(D80*F80,0)</f>
        <v>0</v>
      </c>
      <c r="I80" s="6">
        <f>ROUND(D80*G80,0)</f>
        <v>0</v>
      </c>
    </row>
    <row r="81" spans="1:9" ht="15">
      <c r="A81" s="8"/>
      <c r="B81" s="1"/>
      <c r="C81" s="1" t="s">
        <v>105</v>
      </c>
      <c r="D81" s="6"/>
      <c r="E81" s="1"/>
      <c r="F81" s="6"/>
      <c r="G81" s="6"/>
      <c r="H81" s="6"/>
      <c r="I81" s="6"/>
    </row>
    <row r="82" spans="1:9" ht="25.5">
      <c r="A82" s="52"/>
      <c r="B82" s="53" t="s">
        <v>103</v>
      </c>
      <c r="C82" s="53" t="s">
        <v>264</v>
      </c>
      <c r="D82" s="54"/>
      <c r="E82" s="53"/>
      <c r="F82" s="54"/>
      <c r="G82" s="54"/>
      <c r="H82" s="54">
        <f>ROUND(SUM(H79:H81),0)</f>
        <v>0</v>
      </c>
      <c r="I82" s="54">
        <f>ROUND(SUM(I79:I81),0)</f>
        <v>0</v>
      </c>
    </row>
    <row r="83" spans="1:10" ht="15">
      <c r="A83" s="57"/>
      <c r="B83" s="57"/>
      <c r="C83" s="57"/>
      <c r="D83" s="57"/>
      <c r="E83" s="57"/>
      <c r="F83" s="57"/>
      <c r="G83" s="57"/>
      <c r="H83" s="57"/>
      <c r="I83" s="57"/>
      <c r="J83" s="56"/>
    </row>
    <row r="84" spans="1:9" ht="15">
      <c r="A84" s="56"/>
      <c r="B84" s="56"/>
      <c r="C84" s="56"/>
      <c r="D84" s="56"/>
      <c r="E84" s="56"/>
      <c r="F84" s="56"/>
      <c r="G84" s="55"/>
      <c r="H84" s="56"/>
      <c r="I84" s="56"/>
    </row>
    <row r="85" spans="1:9" ht="18.75">
      <c r="A85" s="50" t="s">
        <v>108</v>
      </c>
      <c r="B85" s="50"/>
      <c r="C85" s="50"/>
      <c r="D85" s="50"/>
      <c r="E85" s="50"/>
      <c r="F85" s="50"/>
      <c r="G85" s="50"/>
      <c r="H85" s="50">
        <f>H4+H13+H22+H41+H71+H81</f>
        <v>0</v>
      </c>
      <c r="I85" s="51">
        <f>I4+I13+I22+I41+I71+I81</f>
        <v>0</v>
      </c>
    </row>
  </sheetData>
  <sheetProtection/>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14"/>
  <sheetViews>
    <sheetView zoomScale="75" zoomScaleNormal="75" zoomScalePageLayoutView="0" workbookViewId="0" topLeftCell="A106">
      <selection activeCell="G98" sqref="G98"/>
    </sheetView>
  </sheetViews>
  <sheetFormatPr defaultColWidth="9.140625" defaultRowHeight="15"/>
  <cols>
    <col min="1" max="1" width="7.57421875" style="0" customWidth="1"/>
    <col min="2" max="2" width="23.28125" style="0" customWidth="1"/>
    <col min="3" max="3" width="54.57421875" style="0" customWidth="1"/>
  </cols>
  <sheetData>
    <row r="1" spans="1:3" ht="54.75" customHeight="1">
      <c r="A1" t="s">
        <v>140</v>
      </c>
      <c r="C1" s="44" t="s">
        <v>143</v>
      </c>
    </row>
    <row r="2" spans="1:9" ht="25.5">
      <c r="A2" s="64" t="s">
        <v>254</v>
      </c>
      <c r="B2" s="64" t="s">
        <v>255</v>
      </c>
      <c r="C2" s="64" t="s">
        <v>256</v>
      </c>
      <c r="D2" s="65" t="s">
        <v>257</v>
      </c>
      <c r="E2" s="65" t="s">
        <v>258</v>
      </c>
      <c r="F2" s="65" t="s">
        <v>259</v>
      </c>
      <c r="G2" s="65" t="s">
        <v>260</v>
      </c>
      <c r="H2" s="65" t="s">
        <v>261</v>
      </c>
      <c r="I2" s="65" t="s">
        <v>262</v>
      </c>
    </row>
    <row r="3" spans="1:9" ht="58.5" customHeight="1">
      <c r="A3" s="66">
        <v>1</v>
      </c>
      <c r="B3" s="67" t="s">
        <v>110</v>
      </c>
      <c r="C3" s="66" t="s">
        <v>174</v>
      </c>
      <c r="D3" s="67">
        <v>1</v>
      </c>
      <c r="E3" s="66" t="s">
        <v>281</v>
      </c>
      <c r="F3" s="66"/>
      <c r="G3" s="66"/>
      <c r="H3" s="67">
        <f aca="true" t="shared" si="0" ref="H3:H28">ROUND(F3*D3,0)</f>
        <v>0</v>
      </c>
      <c r="I3" s="67">
        <f aca="true" t="shared" si="1" ref="I3:I28">ROUND(G3*D3,0)</f>
        <v>0</v>
      </c>
    </row>
    <row r="4" spans="1:9" ht="57.75" customHeight="1">
      <c r="A4" s="66">
        <v>2</v>
      </c>
      <c r="B4" s="67" t="s">
        <v>111</v>
      </c>
      <c r="C4" s="66" t="s">
        <v>175</v>
      </c>
      <c r="D4" s="67">
        <v>2</v>
      </c>
      <c r="E4" s="66" t="s">
        <v>281</v>
      </c>
      <c r="F4" s="66"/>
      <c r="G4" s="66"/>
      <c r="H4" s="67">
        <f t="shared" si="0"/>
        <v>0</v>
      </c>
      <c r="I4" s="67">
        <f t="shared" si="1"/>
        <v>0</v>
      </c>
    </row>
    <row r="5" spans="1:9" ht="51" customHeight="1">
      <c r="A5" s="66">
        <v>3</v>
      </c>
      <c r="B5" s="67" t="s">
        <v>112</v>
      </c>
      <c r="C5" s="66" t="s">
        <v>176</v>
      </c>
      <c r="D5" s="67">
        <v>64</v>
      </c>
      <c r="E5" s="66" t="s">
        <v>281</v>
      </c>
      <c r="F5" s="66"/>
      <c r="G5" s="66"/>
      <c r="H5" s="67">
        <f t="shared" si="0"/>
        <v>0</v>
      </c>
      <c r="I5" s="67">
        <f t="shared" si="1"/>
        <v>0</v>
      </c>
    </row>
    <row r="6" spans="1:9" ht="67.5" customHeight="1">
      <c r="A6" s="66">
        <v>4</v>
      </c>
      <c r="B6" s="67" t="s">
        <v>113</v>
      </c>
      <c r="C6" s="66" t="s">
        <v>177</v>
      </c>
      <c r="D6" s="67">
        <v>1</v>
      </c>
      <c r="E6" s="66" t="s">
        <v>281</v>
      </c>
      <c r="F6" s="66"/>
      <c r="G6" s="66"/>
      <c r="H6" s="67">
        <f t="shared" si="0"/>
        <v>0</v>
      </c>
      <c r="I6" s="67">
        <f t="shared" si="1"/>
        <v>0</v>
      </c>
    </row>
    <row r="7" spans="1:9" ht="71.25" customHeight="1">
      <c r="A7" s="66">
        <v>5</v>
      </c>
      <c r="B7" s="67" t="s">
        <v>114</v>
      </c>
      <c r="C7" s="66" t="s">
        <v>178</v>
      </c>
      <c r="D7" s="67">
        <v>2</v>
      </c>
      <c r="E7" s="66" t="s">
        <v>281</v>
      </c>
      <c r="F7" s="66"/>
      <c r="G7" s="66"/>
      <c r="H7" s="67">
        <f t="shared" si="0"/>
        <v>0</v>
      </c>
      <c r="I7" s="67">
        <f t="shared" si="1"/>
        <v>0</v>
      </c>
    </row>
    <row r="8" spans="1:9" ht="111" customHeight="1">
      <c r="A8" s="66">
        <v>6</v>
      </c>
      <c r="B8" s="67" t="s">
        <v>115</v>
      </c>
      <c r="C8" s="66" t="s">
        <v>179</v>
      </c>
      <c r="D8" s="67">
        <v>328</v>
      </c>
      <c r="E8" s="66" t="s">
        <v>263</v>
      </c>
      <c r="F8" s="66"/>
      <c r="G8" s="66"/>
      <c r="H8" s="67">
        <f t="shared" si="0"/>
        <v>0</v>
      </c>
      <c r="I8" s="67">
        <f t="shared" si="1"/>
        <v>0</v>
      </c>
    </row>
    <row r="9" spans="1:9" ht="82.5" customHeight="1">
      <c r="A9" s="66">
        <v>7</v>
      </c>
      <c r="B9" s="67" t="s">
        <v>116</v>
      </c>
      <c r="C9" s="66" t="s">
        <v>180</v>
      </c>
      <c r="D9" s="67">
        <v>1</v>
      </c>
      <c r="E9" s="66" t="s">
        <v>281</v>
      </c>
      <c r="F9" s="66"/>
      <c r="G9" s="66"/>
      <c r="H9" s="67">
        <f t="shared" si="0"/>
        <v>0</v>
      </c>
      <c r="I9" s="67">
        <f t="shared" si="1"/>
        <v>0</v>
      </c>
    </row>
    <row r="10" spans="1:9" ht="83.25" customHeight="1">
      <c r="A10" s="66">
        <v>8</v>
      </c>
      <c r="B10" s="67" t="s">
        <v>117</v>
      </c>
      <c r="C10" s="66" t="s">
        <v>181</v>
      </c>
      <c r="D10" s="67">
        <v>1</v>
      </c>
      <c r="E10" s="66" t="s">
        <v>281</v>
      </c>
      <c r="F10" s="66"/>
      <c r="G10" s="66"/>
      <c r="H10" s="67">
        <f t="shared" si="0"/>
        <v>0</v>
      </c>
      <c r="I10" s="67">
        <f t="shared" si="1"/>
        <v>0</v>
      </c>
    </row>
    <row r="11" spans="1:9" ht="100.5" customHeight="1">
      <c r="A11" s="66">
        <v>9</v>
      </c>
      <c r="B11" s="67" t="s">
        <v>118</v>
      </c>
      <c r="C11" s="66" t="s">
        <v>182</v>
      </c>
      <c r="D11" s="67">
        <v>2</v>
      </c>
      <c r="E11" s="66" t="s">
        <v>281</v>
      </c>
      <c r="F11" s="66"/>
      <c r="G11" s="66"/>
      <c r="H11" s="67">
        <f t="shared" si="0"/>
        <v>0</v>
      </c>
      <c r="I11" s="67">
        <f t="shared" si="1"/>
        <v>0</v>
      </c>
    </row>
    <row r="12" spans="1:9" ht="81.75" customHeight="1">
      <c r="A12" s="66">
        <v>10</v>
      </c>
      <c r="B12" s="67" t="s">
        <v>119</v>
      </c>
      <c r="C12" s="66" t="s">
        <v>183</v>
      </c>
      <c r="D12" s="67">
        <v>9</v>
      </c>
      <c r="E12" s="66" t="s">
        <v>281</v>
      </c>
      <c r="F12" s="66"/>
      <c r="G12" s="66"/>
      <c r="H12" s="67">
        <f t="shared" si="0"/>
        <v>0</v>
      </c>
      <c r="I12" s="67">
        <f t="shared" si="1"/>
        <v>0</v>
      </c>
    </row>
    <row r="13" spans="1:9" ht="84.75" customHeight="1">
      <c r="A13" s="66">
        <v>11</v>
      </c>
      <c r="B13" s="67" t="s">
        <v>120</v>
      </c>
      <c r="C13" s="66" t="s">
        <v>184</v>
      </c>
      <c r="D13" s="67">
        <v>12</v>
      </c>
      <c r="E13" s="66" t="s">
        <v>281</v>
      </c>
      <c r="F13" s="66"/>
      <c r="G13" s="66"/>
      <c r="H13" s="67">
        <f t="shared" si="0"/>
        <v>0</v>
      </c>
      <c r="I13" s="67">
        <f t="shared" si="1"/>
        <v>0</v>
      </c>
    </row>
    <row r="14" spans="1:9" ht="85.5" customHeight="1">
      <c r="A14" s="66">
        <v>12</v>
      </c>
      <c r="B14" s="67" t="s">
        <v>121</v>
      </c>
      <c r="C14" s="66" t="s">
        <v>185</v>
      </c>
      <c r="D14" s="67">
        <v>4</v>
      </c>
      <c r="E14" s="66" t="s">
        <v>281</v>
      </c>
      <c r="F14" s="66"/>
      <c r="G14" s="66"/>
      <c r="H14" s="67">
        <f t="shared" si="0"/>
        <v>0</v>
      </c>
      <c r="I14" s="67">
        <f t="shared" si="1"/>
        <v>0</v>
      </c>
    </row>
    <row r="15" spans="1:9" ht="82.5" customHeight="1">
      <c r="A15" s="66">
        <v>13</v>
      </c>
      <c r="B15" s="67" t="s">
        <v>122</v>
      </c>
      <c r="C15" s="66" t="s">
        <v>186</v>
      </c>
      <c r="D15" s="67">
        <v>2</v>
      </c>
      <c r="E15" s="66" t="s">
        <v>281</v>
      </c>
      <c r="F15" s="66"/>
      <c r="G15" s="66"/>
      <c r="H15" s="67">
        <f t="shared" si="0"/>
        <v>0</v>
      </c>
      <c r="I15" s="67">
        <f t="shared" si="1"/>
        <v>0</v>
      </c>
    </row>
    <row r="16" spans="1:9" ht="87.75" customHeight="1">
      <c r="A16" s="66">
        <v>14</v>
      </c>
      <c r="B16" s="67" t="s">
        <v>123</v>
      </c>
      <c r="C16" s="66" t="s">
        <v>187</v>
      </c>
      <c r="D16" s="67">
        <v>6</v>
      </c>
      <c r="E16" s="66" t="s">
        <v>281</v>
      </c>
      <c r="F16" s="66"/>
      <c r="G16" s="66"/>
      <c r="H16" s="67">
        <f t="shared" si="0"/>
        <v>0</v>
      </c>
      <c r="I16" s="67">
        <f t="shared" si="1"/>
        <v>0</v>
      </c>
    </row>
    <row r="17" spans="1:9" ht="87.75" customHeight="1">
      <c r="A17" s="66">
        <v>15</v>
      </c>
      <c r="B17" s="67" t="s">
        <v>124</v>
      </c>
      <c r="C17" s="66" t="s">
        <v>188</v>
      </c>
      <c r="D17" s="67">
        <v>16</v>
      </c>
      <c r="E17" s="66" t="s">
        <v>281</v>
      </c>
      <c r="F17" s="66"/>
      <c r="G17" s="66"/>
      <c r="H17" s="67">
        <f t="shared" si="0"/>
        <v>0</v>
      </c>
      <c r="I17" s="67">
        <f t="shared" si="1"/>
        <v>0</v>
      </c>
    </row>
    <row r="18" spans="1:9" ht="85.5" customHeight="1">
      <c r="A18" s="66">
        <v>16</v>
      </c>
      <c r="B18" s="67" t="s">
        <v>125</v>
      </c>
      <c r="C18" s="66" t="s">
        <v>189</v>
      </c>
      <c r="D18" s="67">
        <v>8</v>
      </c>
      <c r="E18" s="66" t="s">
        <v>281</v>
      </c>
      <c r="F18" s="66"/>
      <c r="G18" s="66"/>
      <c r="H18" s="67">
        <f t="shared" si="0"/>
        <v>0</v>
      </c>
      <c r="I18" s="67">
        <f t="shared" si="1"/>
        <v>0</v>
      </c>
    </row>
    <row r="19" spans="1:9" ht="81.75" customHeight="1">
      <c r="A19" s="66">
        <v>17</v>
      </c>
      <c r="B19" s="67" t="s">
        <v>126</v>
      </c>
      <c r="C19" s="66" t="s">
        <v>190</v>
      </c>
      <c r="D19" s="67">
        <v>12</v>
      </c>
      <c r="E19" s="66" t="s">
        <v>281</v>
      </c>
      <c r="F19" s="66"/>
      <c r="G19" s="66"/>
      <c r="H19" s="67">
        <f t="shared" si="0"/>
        <v>0</v>
      </c>
      <c r="I19" s="67">
        <f t="shared" si="1"/>
        <v>0</v>
      </c>
    </row>
    <row r="20" spans="1:9" ht="83.25" customHeight="1">
      <c r="A20" s="66">
        <v>18</v>
      </c>
      <c r="B20" s="67" t="s">
        <v>127</v>
      </c>
      <c r="C20" s="66" t="s">
        <v>191</v>
      </c>
      <c r="D20" s="67">
        <v>60</v>
      </c>
      <c r="E20" s="66" t="s">
        <v>286</v>
      </c>
      <c r="F20" s="66"/>
      <c r="G20" s="66"/>
      <c r="H20" s="67">
        <f t="shared" si="0"/>
        <v>0</v>
      </c>
      <c r="I20" s="67">
        <f t="shared" si="1"/>
        <v>0</v>
      </c>
    </row>
    <row r="21" spans="1:9" ht="86.25" customHeight="1">
      <c r="A21" s="66">
        <v>19</v>
      </c>
      <c r="B21" s="67" t="s">
        <v>128</v>
      </c>
      <c r="C21" s="66" t="s">
        <v>192</v>
      </c>
      <c r="D21" s="67">
        <v>24</v>
      </c>
      <c r="E21" s="66" t="s">
        <v>286</v>
      </c>
      <c r="F21" s="66"/>
      <c r="G21" s="66"/>
      <c r="H21" s="67">
        <f t="shared" si="0"/>
        <v>0</v>
      </c>
      <c r="I21" s="67">
        <f t="shared" si="1"/>
        <v>0</v>
      </c>
    </row>
    <row r="22" spans="1:9" ht="83.25" customHeight="1">
      <c r="A22" s="66">
        <v>20</v>
      </c>
      <c r="B22" s="67" t="s">
        <v>129</v>
      </c>
      <c r="C22" s="66" t="s">
        <v>193</v>
      </c>
      <c r="D22" s="67">
        <v>3</v>
      </c>
      <c r="E22" s="66" t="s">
        <v>281</v>
      </c>
      <c r="F22" s="66"/>
      <c r="G22" s="66"/>
      <c r="H22" s="67">
        <f t="shared" si="0"/>
        <v>0</v>
      </c>
      <c r="I22" s="67">
        <f t="shared" si="1"/>
        <v>0</v>
      </c>
    </row>
    <row r="23" spans="1:9" ht="84.75" customHeight="1">
      <c r="A23" s="66">
        <v>21</v>
      </c>
      <c r="B23" s="67" t="s">
        <v>130</v>
      </c>
      <c r="C23" s="66" t="s">
        <v>194</v>
      </c>
      <c r="D23" s="67">
        <v>6</v>
      </c>
      <c r="E23" s="66" t="s">
        <v>281</v>
      </c>
      <c r="F23" s="66"/>
      <c r="G23" s="66"/>
      <c r="H23" s="67">
        <f t="shared" si="0"/>
        <v>0</v>
      </c>
      <c r="I23" s="67">
        <f t="shared" si="1"/>
        <v>0</v>
      </c>
    </row>
    <row r="24" spans="1:9" ht="87.75" customHeight="1">
      <c r="A24" s="66">
        <v>22</v>
      </c>
      <c r="B24" s="67" t="s">
        <v>131</v>
      </c>
      <c r="C24" s="66" t="s">
        <v>195</v>
      </c>
      <c r="D24" s="67">
        <v>24</v>
      </c>
      <c r="E24" s="66" t="s">
        <v>286</v>
      </c>
      <c r="F24" s="66"/>
      <c r="G24" s="66"/>
      <c r="H24" s="67">
        <f t="shared" si="0"/>
        <v>0</v>
      </c>
      <c r="I24" s="67">
        <f t="shared" si="1"/>
        <v>0</v>
      </c>
    </row>
    <row r="25" spans="1:9" ht="78.75" customHeight="1">
      <c r="A25" s="66">
        <v>23</v>
      </c>
      <c r="B25" s="67" t="s">
        <v>132</v>
      </c>
      <c r="C25" s="66" t="s">
        <v>133</v>
      </c>
      <c r="D25" s="67">
        <v>60</v>
      </c>
      <c r="E25" s="66" t="s">
        <v>286</v>
      </c>
      <c r="F25" s="66"/>
      <c r="G25" s="66"/>
      <c r="H25" s="67">
        <f t="shared" si="0"/>
        <v>0</v>
      </c>
      <c r="I25" s="67">
        <f t="shared" si="1"/>
        <v>0</v>
      </c>
    </row>
    <row r="26" spans="1:9" ht="87" customHeight="1">
      <c r="A26" s="66">
        <v>24</v>
      </c>
      <c r="B26" s="67" t="s">
        <v>134</v>
      </c>
      <c r="C26" s="66" t="s">
        <v>196</v>
      </c>
      <c r="D26" s="67">
        <v>1</v>
      </c>
      <c r="E26" s="66" t="s">
        <v>281</v>
      </c>
      <c r="F26" s="66"/>
      <c r="G26" s="66"/>
      <c r="H26" s="67">
        <f t="shared" si="0"/>
        <v>0</v>
      </c>
      <c r="I26" s="67">
        <f t="shared" si="1"/>
        <v>0</v>
      </c>
    </row>
    <row r="27" spans="1:9" ht="58.5" customHeight="1">
      <c r="A27" s="66">
        <v>25</v>
      </c>
      <c r="B27" s="67" t="s">
        <v>135</v>
      </c>
      <c r="C27" s="66" t="s">
        <v>197</v>
      </c>
      <c r="D27" s="67">
        <v>1</v>
      </c>
      <c r="E27" s="66" t="s">
        <v>281</v>
      </c>
      <c r="F27" s="66"/>
      <c r="G27" s="66"/>
      <c r="H27" s="67">
        <f t="shared" si="0"/>
        <v>0</v>
      </c>
      <c r="I27" s="67">
        <f t="shared" si="1"/>
        <v>0</v>
      </c>
    </row>
    <row r="28" spans="1:9" ht="63.75" customHeight="1">
      <c r="A28" s="66">
        <v>26</v>
      </c>
      <c r="B28" s="67" t="s">
        <v>136</v>
      </c>
      <c r="C28" s="66" t="s">
        <v>198</v>
      </c>
      <c r="D28" s="67">
        <v>1</v>
      </c>
      <c r="E28" s="66" t="s">
        <v>281</v>
      </c>
      <c r="F28" s="66"/>
      <c r="G28" s="66"/>
      <c r="H28" s="67">
        <f t="shared" si="0"/>
        <v>0</v>
      </c>
      <c r="I28" s="67">
        <f t="shared" si="1"/>
        <v>0</v>
      </c>
    </row>
    <row r="29" spans="1:9" ht="48" customHeight="1">
      <c r="A29" s="66">
        <v>27</v>
      </c>
      <c r="B29" s="67" t="s">
        <v>137</v>
      </c>
      <c r="C29" s="66" t="s">
        <v>199</v>
      </c>
      <c r="D29" s="67">
        <v>2</v>
      </c>
      <c r="E29" s="66" t="s">
        <v>281</v>
      </c>
      <c r="F29" s="66"/>
      <c r="G29" s="66"/>
      <c r="H29" s="67">
        <f>ROUND(F29*D29,0)</f>
        <v>0</v>
      </c>
      <c r="I29" s="67">
        <f>ROUND(G29*D29,0)</f>
        <v>0</v>
      </c>
    </row>
    <row r="30" spans="1:9" ht="56.25" customHeight="1">
      <c r="A30" s="66">
        <v>28</v>
      </c>
      <c r="B30" s="67" t="s">
        <v>138</v>
      </c>
      <c r="C30" s="66" t="s">
        <v>200</v>
      </c>
      <c r="D30" s="67">
        <v>118</v>
      </c>
      <c r="E30" s="66" t="s">
        <v>286</v>
      </c>
      <c r="F30" s="66"/>
      <c r="G30" s="66"/>
      <c r="H30" s="67">
        <f>ROUND(F30*D30,0)</f>
        <v>0</v>
      </c>
      <c r="I30" s="67">
        <f>ROUND(G30*D30,0)</f>
        <v>0</v>
      </c>
    </row>
    <row r="31" spans="1:9" ht="63.75" customHeight="1">
      <c r="A31" s="66">
        <v>29</v>
      </c>
      <c r="B31" s="67" t="s">
        <v>139</v>
      </c>
      <c r="C31" s="66" t="s">
        <v>201</v>
      </c>
      <c r="D31" s="67">
        <v>14</v>
      </c>
      <c r="E31" s="66" t="s">
        <v>281</v>
      </c>
      <c r="F31" s="66"/>
      <c r="G31" s="66"/>
      <c r="H31" s="67">
        <f>ROUND(F31*D31,0)</f>
        <v>0</v>
      </c>
      <c r="I31" s="67">
        <f>ROUND(G31*D31,0)</f>
        <v>0</v>
      </c>
    </row>
    <row r="32" spans="1:9" ht="33" customHeight="1">
      <c r="A32" s="71" t="s">
        <v>142</v>
      </c>
      <c r="B32" s="68"/>
      <c r="C32" s="70" t="s">
        <v>141</v>
      </c>
      <c r="D32" s="68"/>
      <c r="E32" s="68"/>
      <c r="F32" s="68"/>
      <c r="G32" s="68"/>
      <c r="H32" s="68">
        <f>ROUND(SUM(H3:H31),0)</f>
        <v>0</v>
      </c>
      <c r="I32" s="68">
        <f>ROUND(SUM(I3:I31),0)</f>
        <v>0</v>
      </c>
    </row>
    <row r="35" spans="1:3" ht="42" customHeight="1">
      <c r="A35" t="s">
        <v>145</v>
      </c>
      <c r="B35" s="69"/>
      <c r="C35" s="44" t="s">
        <v>144</v>
      </c>
    </row>
    <row r="36" spans="1:9" ht="25.5">
      <c r="A36" s="72" t="s">
        <v>254</v>
      </c>
      <c r="B36" s="72" t="s">
        <v>255</v>
      </c>
      <c r="C36" s="72" t="s">
        <v>256</v>
      </c>
      <c r="D36" s="73" t="s">
        <v>257</v>
      </c>
      <c r="E36" s="73" t="s">
        <v>258</v>
      </c>
      <c r="F36" s="73" t="s">
        <v>259</v>
      </c>
      <c r="G36" s="73" t="s">
        <v>260</v>
      </c>
      <c r="H36" s="73" t="s">
        <v>261</v>
      </c>
      <c r="I36" s="73" t="s">
        <v>262</v>
      </c>
    </row>
    <row r="37" spans="1:9" ht="24.75" customHeight="1">
      <c r="A37" s="96" t="s">
        <v>206</v>
      </c>
      <c r="B37" s="96"/>
      <c r="C37" s="96"/>
      <c r="D37" s="96"/>
      <c r="E37" s="96"/>
      <c r="F37" s="96"/>
      <c r="G37" s="76"/>
      <c r="H37" s="76"/>
      <c r="I37" s="76"/>
    </row>
    <row r="38" spans="1:9" ht="239.25" customHeight="1">
      <c r="A38" s="77">
        <v>1</v>
      </c>
      <c r="B38" s="78" t="s">
        <v>207</v>
      </c>
      <c r="C38" s="78" t="s">
        <v>169</v>
      </c>
      <c r="D38" s="79">
        <v>3</v>
      </c>
      <c r="E38" s="78" t="s">
        <v>281</v>
      </c>
      <c r="F38" s="79">
        <v>0</v>
      </c>
      <c r="G38" s="79">
        <v>0</v>
      </c>
      <c r="H38" s="79">
        <f>ROUND(D38*F38,0)</f>
        <v>0</v>
      </c>
      <c r="I38" s="79">
        <f>ROUND(D38*G38,0)</f>
        <v>0</v>
      </c>
    </row>
    <row r="39" spans="1:9" ht="42.75" customHeight="1">
      <c r="A39" s="77"/>
      <c r="B39" s="78"/>
      <c r="C39" s="78" t="s">
        <v>170</v>
      </c>
      <c r="D39" s="79"/>
      <c r="E39" s="78"/>
      <c r="F39" s="79"/>
      <c r="G39" s="79"/>
      <c r="H39" s="79"/>
      <c r="I39" s="79"/>
    </row>
    <row r="40" spans="1:9" ht="13.5" customHeight="1">
      <c r="A40" s="77"/>
      <c r="B40" s="78"/>
      <c r="C40" s="78"/>
      <c r="D40" s="79"/>
      <c r="E40" s="78"/>
      <c r="F40" s="79"/>
      <c r="G40" s="79"/>
      <c r="H40" s="79"/>
      <c r="I40" s="79"/>
    </row>
    <row r="41" spans="1:9" ht="90" customHeight="1">
      <c r="A41" s="77">
        <v>2</v>
      </c>
      <c r="B41" s="78" t="s">
        <v>208</v>
      </c>
      <c r="C41" s="78" t="s">
        <v>231</v>
      </c>
      <c r="D41" s="79">
        <v>3</v>
      </c>
      <c r="E41" s="78" t="s">
        <v>281</v>
      </c>
      <c r="F41" s="79">
        <v>0</v>
      </c>
      <c r="G41" s="79">
        <v>0</v>
      </c>
      <c r="H41" s="79">
        <f>ROUND(D41*F41,0)</f>
        <v>0</v>
      </c>
      <c r="I41" s="79">
        <f>ROUND(D41*G41,0)</f>
        <v>0</v>
      </c>
    </row>
    <row r="42" spans="1:9" ht="17.25" customHeight="1">
      <c r="A42" s="77"/>
      <c r="B42" s="78"/>
      <c r="C42" s="78"/>
      <c r="D42" s="79"/>
      <c r="E42" s="78"/>
      <c r="F42" s="79"/>
      <c r="G42" s="79"/>
      <c r="H42" s="79"/>
      <c r="I42" s="79"/>
    </row>
    <row r="43" spans="1:9" ht="201.75" customHeight="1">
      <c r="A43" s="77">
        <v>3</v>
      </c>
      <c r="B43" s="78" t="s">
        <v>209</v>
      </c>
      <c r="C43" s="78" t="s">
        <v>232</v>
      </c>
      <c r="D43" s="79">
        <v>2</v>
      </c>
      <c r="E43" s="78" t="s">
        <v>281</v>
      </c>
      <c r="F43" s="79">
        <v>0</v>
      </c>
      <c r="G43" s="79">
        <v>0</v>
      </c>
      <c r="H43" s="79">
        <f>ROUND(D43*F43,0)</f>
        <v>0</v>
      </c>
      <c r="I43" s="79">
        <f>ROUND(D43*G43,0)</f>
        <v>0</v>
      </c>
    </row>
    <row r="44" spans="1:9" ht="15">
      <c r="A44" s="77"/>
      <c r="B44" s="78"/>
      <c r="C44" s="78"/>
      <c r="D44" s="79"/>
      <c r="E44" s="78"/>
      <c r="F44" s="79"/>
      <c r="G44" s="79"/>
      <c r="H44" s="79"/>
      <c r="I44" s="79"/>
    </row>
    <row r="45" spans="1:9" ht="110.25" customHeight="1">
      <c r="A45" s="77">
        <v>4</v>
      </c>
      <c r="B45" s="78" t="s">
        <v>210</v>
      </c>
      <c r="C45" s="78" t="s">
        <v>233</v>
      </c>
      <c r="D45" s="79">
        <v>1</v>
      </c>
      <c r="E45" s="78" t="s">
        <v>281</v>
      </c>
      <c r="F45" s="79">
        <v>0</v>
      </c>
      <c r="G45" s="79">
        <v>0</v>
      </c>
      <c r="H45" s="79">
        <f>ROUND(D45*F45,0)</f>
        <v>0</v>
      </c>
      <c r="I45" s="79">
        <f>ROUND(D45*G45,0)</f>
        <v>0</v>
      </c>
    </row>
    <row r="46" spans="1:9" ht="15">
      <c r="A46" s="77"/>
      <c r="B46" s="78"/>
      <c r="C46" s="78"/>
      <c r="D46" s="79"/>
      <c r="E46" s="78"/>
      <c r="F46" s="79"/>
      <c r="G46" s="79"/>
      <c r="H46" s="79"/>
      <c r="I46" s="79"/>
    </row>
    <row r="47" spans="1:9" ht="138" customHeight="1">
      <c r="A47" s="77">
        <v>5</v>
      </c>
      <c r="B47" s="78" t="s">
        <v>211</v>
      </c>
      <c r="C47" s="78" t="s">
        <v>234</v>
      </c>
      <c r="D47" s="79">
        <v>6</v>
      </c>
      <c r="E47" s="78" t="s">
        <v>281</v>
      </c>
      <c r="F47" s="79">
        <v>0</v>
      </c>
      <c r="G47" s="79">
        <v>0</v>
      </c>
      <c r="H47" s="79">
        <f>ROUND(D47*F47,0)</f>
        <v>0</v>
      </c>
      <c r="I47" s="79">
        <f>ROUND(D47*G47,0)</f>
        <v>0</v>
      </c>
    </row>
    <row r="48" spans="1:9" ht="15" customHeight="1">
      <c r="A48" s="77"/>
      <c r="B48" s="78"/>
      <c r="C48" s="78"/>
      <c r="D48" s="79"/>
      <c r="E48" s="78"/>
      <c r="F48" s="79"/>
      <c r="G48" s="79"/>
      <c r="H48" s="79"/>
      <c r="I48" s="79"/>
    </row>
    <row r="49" spans="1:9" ht="99" customHeight="1">
      <c r="A49" s="77">
        <v>6</v>
      </c>
      <c r="B49" s="78" t="s">
        <v>212</v>
      </c>
      <c r="C49" s="78" t="s">
        <v>235</v>
      </c>
      <c r="D49" s="79">
        <v>3</v>
      </c>
      <c r="E49" s="78" t="s">
        <v>281</v>
      </c>
      <c r="F49" s="79">
        <v>0</v>
      </c>
      <c r="G49" s="79">
        <v>0</v>
      </c>
      <c r="H49" s="79">
        <f>ROUND(D49*F49,0)</f>
        <v>0</v>
      </c>
      <c r="I49" s="79">
        <f>ROUND(D49*G49,0)</f>
        <v>0</v>
      </c>
    </row>
    <row r="50" spans="1:9" ht="13.5" customHeight="1">
      <c r="A50" s="77"/>
      <c r="B50" s="78"/>
      <c r="C50" s="78"/>
      <c r="D50" s="79"/>
      <c r="E50" s="78"/>
      <c r="F50" s="79"/>
      <c r="G50" s="79"/>
      <c r="H50" s="79"/>
      <c r="I50" s="79"/>
    </row>
    <row r="51" spans="1:9" ht="75" customHeight="1">
      <c r="A51" s="77">
        <v>7</v>
      </c>
      <c r="B51" s="78" t="s">
        <v>213</v>
      </c>
      <c r="C51" s="78" t="s">
        <v>236</v>
      </c>
      <c r="D51" s="79">
        <v>3</v>
      </c>
      <c r="E51" s="78" t="s">
        <v>281</v>
      </c>
      <c r="F51" s="79">
        <v>0</v>
      </c>
      <c r="G51" s="79">
        <v>0</v>
      </c>
      <c r="H51" s="79">
        <f>ROUND(D51*F51,0)</f>
        <v>0</v>
      </c>
      <c r="I51" s="79">
        <f>ROUND(D51*G51,0)</f>
        <v>0</v>
      </c>
    </row>
    <row r="52" spans="1:9" ht="11.25" customHeight="1">
      <c r="A52" s="77"/>
      <c r="B52" s="78"/>
      <c r="C52" s="78"/>
      <c r="D52" s="79"/>
      <c r="E52" s="78"/>
      <c r="F52" s="79"/>
      <c r="G52" s="79"/>
      <c r="H52" s="79"/>
      <c r="I52" s="79"/>
    </row>
    <row r="53" spans="1:9" ht="24.75" customHeight="1">
      <c r="A53" s="77">
        <v>8</v>
      </c>
      <c r="B53" s="78" t="s">
        <v>214</v>
      </c>
      <c r="C53" s="78" t="s">
        <v>215</v>
      </c>
      <c r="D53" s="79">
        <v>3</v>
      </c>
      <c r="E53" s="78" t="s">
        <v>281</v>
      </c>
      <c r="F53" s="79">
        <v>0</v>
      </c>
      <c r="G53" s="79">
        <v>0</v>
      </c>
      <c r="H53" s="79">
        <f>ROUND(D53*F53,0)</f>
        <v>0</v>
      </c>
      <c r="I53" s="79">
        <f>ROUND(D53*G53,0)</f>
        <v>0</v>
      </c>
    </row>
    <row r="54" spans="1:9" ht="15">
      <c r="A54" s="77"/>
      <c r="B54" s="78"/>
      <c r="C54" s="78"/>
      <c r="D54" s="79"/>
      <c r="E54" s="78"/>
      <c r="F54" s="79"/>
      <c r="G54" s="79"/>
      <c r="H54" s="79"/>
      <c r="I54" s="79"/>
    </row>
    <row r="55" spans="1:9" ht="74.25" customHeight="1">
      <c r="A55" s="77">
        <v>9</v>
      </c>
      <c r="B55" s="78" t="s">
        <v>216</v>
      </c>
      <c r="C55" s="78" t="s">
        <v>237</v>
      </c>
      <c r="D55" s="79">
        <v>3</v>
      </c>
      <c r="E55" s="78" t="s">
        <v>281</v>
      </c>
      <c r="F55" s="79">
        <v>0</v>
      </c>
      <c r="G55" s="79">
        <v>0</v>
      </c>
      <c r="H55" s="79">
        <f>ROUND(D55*F55,0)</f>
        <v>0</v>
      </c>
      <c r="I55" s="79">
        <f>ROUND(D55*G55,0)</f>
        <v>0</v>
      </c>
    </row>
    <row r="56" spans="1:9" ht="15">
      <c r="A56" s="77"/>
      <c r="B56" s="78"/>
      <c r="C56" s="78"/>
      <c r="D56" s="79"/>
      <c r="E56" s="78"/>
      <c r="F56" s="79"/>
      <c r="G56" s="79"/>
      <c r="H56" s="79"/>
      <c r="I56" s="79"/>
    </row>
    <row r="57" spans="1:9" ht="31.5" customHeight="1">
      <c r="A57" s="77">
        <v>10</v>
      </c>
      <c r="B57" s="78" t="s">
        <v>217</v>
      </c>
      <c r="C57" s="78" t="s">
        <v>238</v>
      </c>
      <c r="D57" s="79">
        <v>3</v>
      </c>
      <c r="E57" s="78" t="s">
        <v>281</v>
      </c>
      <c r="F57" s="79">
        <v>0</v>
      </c>
      <c r="G57" s="79">
        <v>0</v>
      </c>
      <c r="H57" s="79">
        <f>ROUND(D57*F57,0)</f>
        <v>0</v>
      </c>
      <c r="I57" s="79">
        <f>ROUND(D57*G57,0)</f>
        <v>0</v>
      </c>
    </row>
    <row r="58" spans="1:9" ht="15">
      <c r="A58" s="77"/>
      <c r="B58" s="78"/>
      <c r="C58" s="78"/>
      <c r="D58" s="79"/>
      <c r="E58" s="78"/>
      <c r="F58" s="79"/>
      <c r="G58" s="79"/>
      <c r="H58" s="79"/>
      <c r="I58" s="79"/>
    </row>
    <row r="59" spans="1:9" ht="121.5" customHeight="1">
      <c r="A59" s="77">
        <v>11</v>
      </c>
      <c r="B59" s="78" t="s">
        <v>218</v>
      </c>
      <c r="C59" s="78" t="s">
        <v>239</v>
      </c>
      <c r="D59" s="79">
        <v>1</v>
      </c>
      <c r="E59" s="78" t="s">
        <v>281</v>
      </c>
      <c r="F59" s="79">
        <v>0</v>
      </c>
      <c r="G59" s="79">
        <v>0</v>
      </c>
      <c r="H59" s="79">
        <f>ROUND(D59*F59,0)</f>
        <v>0</v>
      </c>
      <c r="I59" s="79">
        <f>ROUND(D59*G59,0)</f>
        <v>0</v>
      </c>
    </row>
    <row r="60" spans="1:9" ht="15">
      <c r="A60" s="77"/>
      <c r="B60" s="78"/>
      <c r="C60" s="78"/>
      <c r="D60" s="79"/>
      <c r="E60" s="78"/>
      <c r="F60" s="79"/>
      <c r="G60" s="79"/>
      <c r="H60" s="79"/>
      <c r="I60" s="79"/>
    </row>
    <row r="61" spans="1:9" ht="32.25" customHeight="1">
      <c r="A61" s="77">
        <v>12</v>
      </c>
      <c r="B61" s="78" t="s">
        <v>219</v>
      </c>
      <c r="C61" s="78" t="s">
        <v>220</v>
      </c>
      <c r="D61" s="79">
        <v>3</v>
      </c>
      <c r="E61" s="78" t="s">
        <v>281</v>
      </c>
      <c r="F61" s="79">
        <v>0</v>
      </c>
      <c r="G61" s="79">
        <v>0</v>
      </c>
      <c r="H61" s="79">
        <f>ROUND(D61*F61,0)</f>
        <v>0</v>
      </c>
      <c r="I61" s="79">
        <f>ROUND(D61*G61,0)</f>
        <v>0</v>
      </c>
    </row>
    <row r="62" spans="1:9" ht="15">
      <c r="A62" s="77"/>
      <c r="B62" s="78"/>
      <c r="C62" s="78"/>
      <c r="D62" s="79"/>
      <c r="E62" s="78"/>
      <c r="F62" s="79"/>
      <c r="G62" s="79"/>
      <c r="H62" s="79"/>
      <c r="I62" s="79"/>
    </row>
    <row r="63" spans="1:9" ht="15">
      <c r="A63" s="96" t="s">
        <v>221</v>
      </c>
      <c r="B63" s="96"/>
      <c r="C63" s="96"/>
      <c r="D63" s="96"/>
      <c r="E63" s="96"/>
      <c r="F63" s="96"/>
      <c r="G63" s="76"/>
      <c r="H63" s="76"/>
      <c r="I63" s="76"/>
    </row>
    <row r="64" spans="1:9" ht="83.25" customHeight="1">
      <c r="A64" s="77">
        <v>13</v>
      </c>
      <c r="B64" s="78" t="s">
        <v>127</v>
      </c>
      <c r="C64" s="78" t="s">
        <v>240</v>
      </c>
      <c r="D64" s="79">
        <v>48</v>
      </c>
      <c r="E64" s="78" t="s">
        <v>286</v>
      </c>
      <c r="F64" s="79">
        <v>0</v>
      </c>
      <c r="G64" s="79">
        <v>0</v>
      </c>
      <c r="H64" s="79">
        <f>ROUND(D64*F64,0)</f>
        <v>0</v>
      </c>
      <c r="I64" s="79">
        <f>ROUND(D64*G64,0)</f>
        <v>0</v>
      </c>
    </row>
    <row r="65" spans="1:9" ht="15">
      <c r="A65" s="77"/>
      <c r="B65" s="78"/>
      <c r="C65" s="78"/>
      <c r="D65" s="79"/>
      <c r="E65" s="78"/>
      <c r="F65" s="79"/>
      <c r="G65" s="79"/>
      <c r="H65" s="79"/>
      <c r="I65" s="79"/>
    </row>
    <row r="66" spans="1:9" ht="90" customHeight="1">
      <c r="A66" s="77">
        <v>14</v>
      </c>
      <c r="B66" s="78" t="s">
        <v>128</v>
      </c>
      <c r="C66" s="78" t="s">
        <v>241</v>
      </c>
      <c r="D66" s="79">
        <v>38</v>
      </c>
      <c r="E66" s="78" t="s">
        <v>286</v>
      </c>
      <c r="F66" s="79">
        <v>0</v>
      </c>
      <c r="G66" s="79">
        <v>0</v>
      </c>
      <c r="H66" s="79">
        <f>ROUND(D66*F66,0)</f>
        <v>0</v>
      </c>
      <c r="I66" s="79">
        <f>ROUND(D66*G66,0)</f>
        <v>0</v>
      </c>
    </row>
    <row r="67" spans="1:9" ht="15">
      <c r="A67" s="77"/>
      <c r="B67" s="78"/>
      <c r="C67" s="78"/>
      <c r="D67" s="79"/>
      <c r="E67" s="78"/>
      <c r="F67" s="79"/>
      <c r="G67" s="79"/>
      <c r="H67" s="79"/>
      <c r="I67" s="79"/>
    </row>
    <row r="68" spans="1:9" ht="86.25" customHeight="1">
      <c r="A68" s="77">
        <v>15</v>
      </c>
      <c r="B68" s="78" t="s">
        <v>125</v>
      </c>
      <c r="C68" s="78" t="s">
        <v>242</v>
      </c>
      <c r="D68" s="79">
        <v>18</v>
      </c>
      <c r="E68" s="78" t="s">
        <v>281</v>
      </c>
      <c r="F68" s="79">
        <v>0</v>
      </c>
      <c r="G68" s="79">
        <v>0</v>
      </c>
      <c r="H68" s="79">
        <f>ROUND(D68*F68,0)</f>
        <v>0</v>
      </c>
      <c r="I68" s="79">
        <f>ROUND(D68*G68,0)</f>
        <v>0</v>
      </c>
    </row>
    <row r="69" spans="1:9" ht="15">
      <c r="A69" s="77"/>
      <c r="B69" s="78"/>
      <c r="C69" s="78"/>
      <c r="D69" s="79"/>
      <c r="E69" s="78"/>
      <c r="F69" s="79"/>
      <c r="G69" s="79"/>
      <c r="H69" s="79"/>
      <c r="I69" s="79"/>
    </row>
    <row r="70" spans="1:9" ht="85.5" customHeight="1">
      <c r="A70" s="77">
        <v>16</v>
      </c>
      <c r="B70" s="78" t="s">
        <v>222</v>
      </c>
      <c r="C70" s="78" t="s">
        <v>243</v>
      </c>
      <c r="D70" s="79">
        <v>12</v>
      </c>
      <c r="E70" s="78" t="s">
        <v>281</v>
      </c>
      <c r="F70" s="79">
        <v>0</v>
      </c>
      <c r="G70" s="79">
        <v>0</v>
      </c>
      <c r="H70" s="79">
        <f>ROUND(D70*F70,0)</f>
        <v>0</v>
      </c>
      <c r="I70" s="79">
        <f>ROUND(D70*G70,0)</f>
        <v>0</v>
      </c>
    </row>
    <row r="71" spans="1:9" ht="15">
      <c r="A71" s="77"/>
      <c r="B71" s="78"/>
      <c r="C71" s="78"/>
      <c r="D71" s="79"/>
      <c r="E71" s="78"/>
      <c r="F71" s="79"/>
      <c r="G71" s="79"/>
      <c r="H71" s="79"/>
      <c r="I71" s="79"/>
    </row>
    <row r="72" spans="1:9" ht="93" customHeight="1">
      <c r="A72" s="77">
        <v>17</v>
      </c>
      <c r="B72" s="78" t="s">
        <v>223</v>
      </c>
      <c r="C72" s="78" t="s">
        <v>244</v>
      </c>
      <c r="D72" s="79">
        <v>18</v>
      </c>
      <c r="E72" s="78" t="s">
        <v>281</v>
      </c>
      <c r="F72" s="79">
        <v>0</v>
      </c>
      <c r="G72" s="79">
        <v>0</v>
      </c>
      <c r="H72" s="79">
        <f>ROUND(D72*F72,0)</f>
        <v>0</v>
      </c>
      <c r="I72" s="79">
        <f>ROUND(D72*G72,0)</f>
        <v>0</v>
      </c>
    </row>
    <row r="73" spans="1:9" ht="15">
      <c r="A73" s="77"/>
      <c r="B73" s="78"/>
      <c r="C73" s="78"/>
      <c r="D73" s="79"/>
      <c r="E73" s="78"/>
      <c r="F73" s="79"/>
      <c r="G73" s="79"/>
      <c r="H73" s="79"/>
      <c r="I73" s="79"/>
    </row>
    <row r="74" spans="1:9" ht="88.5" customHeight="1">
      <c r="A74" s="77">
        <v>18</v>
      </c>
      <c r="B74" s="78" t="s">
        <v>124</v>
      </c>
      <c r="C74" s="78" t="s">
        <v>245</v>
      </c>
      <c r="D74" s="79">
        <v>26</v>
      </c>
      <c r="E74" s="78" t="s">
        <v>281</v>
      </c>
      <c r="F74" s="79">
        <v>0</v>
      </c>
      <c r="G74" s="79">
        <v>0</v>
      </c>
      <c r="H74" s="79">
        <f>ROUND(D74*F74,0)</f>
        <v>0</v>
      </c>
      <c r="I74" s="79">
        <f>ROUND(D74*G74,0)</f>
        <v>0</v>
      </c>
    </row>
    <row r="75" spans="1:9" ht="15">
      <c r="A75" s="77"/>
      <c r="B75" s="78"/>
      <c r="C75" s="78"/>
      <c r="D75" s="79"/>
      <c r="E75" s="78"/>
      <c r="F75" s="79"/>
      <c r="G75" s="79"/>
      <c r="H75" s="79"/>
      <c r="I75" s="79"/>
    </row>
    <row r="76" spans="1:9" ht="89.25" customHeight="1">
      <c r="A76" s="77">
        <v>19</v>
      </c>
      <c r="B76" s="78" t="s">
        <v>224</v>
      </c>
      <c r="C76" s="78" t="s">
        <v>246</v>
      </c>
      <c r="D76" s="79">
        <v>13</v>
      </c>
      <c r="E76" s="78" t="s">
        <v>281</v>
      </c>
      <c r="F76" s="79">
        <v>0</v>
      </c>
      <c r="G76" s="79">
        <v>0</v>
      </c>
      <c r="H76" s="79">
        <f>ROUND(D76*F76,0)</f>
        <v>0</v>
      </c>
      <c r="I76" s="79">
        <f>ROUND(D76*G76,0)</f>
        <v>0</v>
      </c>
    </row>
    <row r="77" spans="1:9" ht="15">
      <c r="A77" s="77"/>
      <c r="B77" s="78"/>
      <c r="C77" s="78"/>
      <c r="D77" s="79"/>
      <c r="E77" s="78"/>
      <c r="F77" s="79"/>
      <c r="G77" s="79"/>
      <c r="H77" s="79"/>
      <c r="I77" s="79"/>
    </row>
    <row r="78" spans="1:9" ht="100.5" customHeight="1">
      <c r="A78" s="77">
        <v>20</v>
      </c>
      <c r="B78" s="78" t="s">
        <v>121</v>
      </c>
      <c r="C78" s="78" t="s">
        <v>247</v>
      </c>
      <c r="D78" s="79">
        <v>2</v>
      </c>
      <c r="E78" s="78" t="s">
        <v>281</v>
      </c>
      <c r="F78" s="79">
        <v>0</v>
      </c>
      <c r="G78" s="79">
        <v>0</v>
      </c>
      <c r="H78" s="79">
        <f>ROUND(D78*F78,0)</f>
        <v>0</v>
      </c>
      <c r="I78" s="79">
        <f>ROUND(D78*G78,0)</f>
        <v>0</v>
      </c>
    </row>
    <row r="79" spans="1:9" ht="15">
      <c r="A79" s="77"/>
      <c r="B79" s="78"/>
      <c r="C79" s="78"/>
      <c r="D79" s="79"/>
      <c r="E79" s="78"/>
      <c r="F79" s="79"/>
      <c r="G79" s="79"/>
      <c r="H79" s="79"/>
      <c r="I79" s="79"/>
    </row>
    <row r="80" spans="1:9" ht="87.75" customHeight="1">
      <c r="A80" s="77">
        <v>21</v>
      </c>
      <c r="B80" s="78" t="s">
        <v>225</v>
      </c>
      <c r="C80" s="78" t="s">
        <v>248</v>
      </c>
      <c r="D80" s="79">
        <v>2</v>
      </c>
      <c r="E80" s="78" t="s">
        <v>281</v>
      </c>
      <c r="F80" s="79">
        <v>0</v>
      </c>
      <c r="G80" s="79">
        <v>0</v>
      </c>
      <c r="H80" s="79">
        <f>ROUND(D80*F80,0)</f>
        <v>0</v>
      </c>
      <c r="I80" s="79">
        <f>ROUND(D80*G80,0)</f>
        <v>0</v>
      </c>
    </row>
    <row r="81" spans="1:9" ht="15">
      <c r="A81" s="77"/>
      <c r="B81" s="78"/>
      <c r="C81" s="78"/>
      <c r="D81" s="79"/>
      <c r="E81" s="78"/>
      <c r="F81" s="79"/>
      <c r="G81" s="79"/>
      <c r="H81" s="79"/>
      <c r="I81" s="79"/>
    </row>
    <row r="82" spans="1:9" ht="86.25" customHeight="1">
      <c r="A82" s="77">
        <v>22</v>
      </c>
      <c r="B82" s="78" t="s">
        <v>122</v>
      </c>
      <c r="C82" s="78" t="s">
        <v>249</v>
      </c>
      <c r="D82" s="79">
        <v>4</v>
      </c>
      <c r="E82" s="78" t="s">
        <v>281</v>
      </c>
      <c r="F82" s="79">
        <v>0</v>
      </c>
      <c r="G82" s="79">
        <v>0</v>
      </c>
      <c r="H82" s="79">
        <f>ROUND(D82*F82,0)</f>
        <v>0</v>
      </c>
      <c r="I82" s="79">
        <f>ROUND(D82*G82,0)</f>
        <v>0</v>
      </c>
    </row>
    <row r="83" spans="1:9" ht="15">
      <c r="A83" s="77"/>
      <c r="B83" s="78"/>
      <c r="C83" s="78"/>
      <c r="D83" s="79"/>
      <c r="E83" s="78"/>
      <c r="F83" s="79"/>
      <c r="G83" s="79"/>
      <c r="H83" s="79"/>
      <c r="I83" s="79"/>
    </row>
    <row r="84" spans="1:9" ht="98.25" customHeight="1">
      <c r="A84" s="77">
        <v>23</v>
      </c>
      <c r="B84" s="78" t="s">
        <v>226</v>
      </c>
      <c r="C84" s="78" t="s">
        <v>250</v>
      </c>
      <c r="D84" s="79">
        <v>12</v>
      </c>
      <c r="E84" s="78" t="s">
        <v>281</v>
      </c>
      <c r="F84" s="79">
        <v>0</v>
      </c>
      <c r="G84" s="79">
        <v>0</v>
      </c>
      <c r="H84" s="79">
        <f>ROUND(D84*F84,0)</f>
        <v>0</v>
      </c>
      <c r="I84" s="79">
        <f>ROUND(D84*G84,0)</f>
        <v>0</v>
      </c>
    </row>
    <row r="85" spans="1:9" ht="15">
      <c r="A85" s="77"/>
      <c r="B85" s="78"/>
      <c r="C85" s="78"/>
      <c r="D85" s="79"/>
      <c r="E85" s="78"/>
      <c r="F85" s="79"/>
      <c r="G85" s="79"/>
      <c r="H85" s="79"/>
      <c r="I85" s="79"/>
    </row>
    <row r="86" spans="1:9" ht="94.5" customHeight="1">
      <c r="A86" s="77">
        <v>24</v>
      </c>
      <c r="B86" s="78" t="s">
        <v>118</v>
      </c>
      <c r="C86" s="78" t="s">
        <v>163</v>
      </c>
      <c r="D86" s="79">
        <v>16</v>
      </c>
      <c r="E86" s="78" t="s">
        <v>281</v>
      </c>
      <c r="F86" s="79">
        <v>0</v>
      </c>
      <c r="G86" s="79">
        <v>0</v>
      </c>
      <c r="H86" s="79">
        <f>ROUND(D86*F86,0)</f>
        <v>0</v>
      </c>
      <c r="I86" s="79">
        <f>ROUND(D86*G86,0)</f>
        <v>0</v>
      </c>
    </row>
    <row r="87" spans="1:9" ht="15">
      <c r="A87" s="77"/>
      <c r="B87" s="78"/>
      <c r="C87" s="78"/>
      <c r="D87" s="79"/>
      <c r="E87" s="78"/>
      <c r="F87" s="79"/>
      <c r="G87" s="79"/>
      <c r="H87" s="79"/>
      <c r="I87" s="79"/>
    </row>
    <row r="88" spans="1:9" ht="15">
      <c r="A88" s="96" t="s">
        <v>227</v>
      </c>
      <c r="B88" s="96"/>
      <c r="C88" s="96"/>
      <c r="D88" s="96"/>
      <c r="E88" s="96"/>
      <c r="F88" s="96"/>
      <c r="G88" s="76"/>
      <c r="H88" s="76"/>
      <c r="I88" s="76"/>
    </row>
    <row r="89" spans="1:9" ht="87.75" customHeight="1">
      <c r="A89" s="77">
        <v>25</v>
      </c>
      <c r="B89" s="78" t="s">
        <v>228</v>
      </c>
      <c r="C89" s="78" t="s">
        <v>164</v>
      </c>
      <c r="D89" s="79">
        <v>12</v>
      </c>
      <c r="E89" s="78" t="s">
        <v>281</v>
      </c>
      <c r="F89" s="79">
        <v>0</v>
      </c>
      <c r="G89" s="79">
        <v>0</v>
      </c>
      <c r="H89" s="79">
        <f>ROUND(D89*F89,0)</f>
        <v>0</v>
      </c>
      <c r="I89" s="79">
        <f>ROUND(D89*G89,0)</f>
        <v>0</v>
      </c>
    </row>
    <row r="90" spans="1:9" ht="15">
      <c r="A90" s="77"/>
      <c r="B90" s="78"/>
      <c r="C90" s="78"/>
      <c r="D90" s="79"/>
      <c r="E90" s="78"/>
      <c r="F90" s="79"/>
      <c r="G90" s="79"/>
      <c r="H90" s="79"/>
      <c r="I90" s="79"/>
    </row>
    <row r="91" spans="1:9" ht="86.25" customHeight="1">
      <c r="A91" s="77">
        <v>26</v>
      </c>
      <c r="B91" s="78" t="s">
        <v>130</v>
      </c>
      <c r="C91" s="78" t="s">
        <v>165</v>
      </c>
      <c r="D91" s="79">
        <v>6</v>
      </c>
      <c r="E91" s="78" t="s">
        <v>281</v>
      </c>
      <c r="F91" s="79">
        <v>0</v>
      </c>
      <c r="G91" s="79">
        <v>0</v>
      </c>
      <c r="H91" s="79">
        <f>ROUND(D91*F91,0)</f>
        <v>0</v>
      </c>
      <c r="I91" s="79">
        <f>ROUND(D91*G91,0)</f>
        <v>0</v>
      </c>
    </row>
    <row r="92" spans="1:9" ht="15">
      <c r="A92" s="77"/>
      <c r="B92" s="78"/>
      <c r="C92" s="78"/>
      <c r="D92" s="79"/>
      <c r="E92" s="78"/>
      <c r="F92" s="79"/>
      <c r="G92" s="79"/>
      <c r="H92" s="79"/>
      <c r="I92" s="79"/>
    </row>
    <row r="93" spans="1:9" ht="15">
      <c r="A93" s="96" t="s">
        <v>229</v>
      </c>
      <c r="B93" s="96"/>
      <c r="C93" s="96"/>
      <c r="D93" s="96"/>
      <c r="E93" s="96"/>
      <c r="F93" s="96"/>
      <c r="G93" s="76"/>
      <c r="H93" s="76"/>
      <c r="I93" s="76"/>
    </row>
    <row r="94" spans="1:9" ht="155.25" customHeight="1">
      <c r="A94" s="77">
        <v>27</v>
      </c>
      <c r="B94" s="78" t="s">
        <v>230</v>
      </c>
      <c r="C94" s="78" t="s">
        <v>166</v>
      </c>
      <c r="D94" s="79">
        <v>1</v>
      </c>
      <c r="E94" s="78" t="s">
        <v>281</v>
      </c>
      <c r="F94" s="79">
        <v>0</v>
      </c>
      <c r="G94" s="79">
        <v>0</v>
      </c>
      <c r="H94" s="79">
        <f>ROUND(D94*F94,0)</f>
        <v>0</v>
      </c>
      <c r="I94" s="79">
        <f>ROUND(D94*G94,0)</f>
        <v>0</v>
      </c>
    </row>
    <row r="95" spans="1:9" ht="9.75" customHeight="1">
      <c r="A95" s="77"/>
      <c r="B95" s="78"/>
      <c r="C95" s="78"/>
      <c r="D95" s="79"/>
      <c r="E95" s="78"/>
      <c r="F95" s="79"/>
      <c r="G95" s="79"/>
      <c r="H95" s="79"/>
      <c r="I95" s="79"/>
    </row>
    <row r="96" spans="1:9" ht="25.5">
      <c r="A96" s="80" t="s">
        <v>172</v>
      </c>
      <c r="B96" s="81"/>
      <c r="C96" s="81" t="s">
        <v>171</v>
      </c>
      <c r="D96" s="82"/>
      <c r="E96" s="81"/>
      <c r="F96" s="82"/>
      <c r="G96" s="82"/>
      <c r="H96" s="82">
        <f>ROUND(SUM(H37:H95),0)</f>
        <v>0</v>
      </c>
      <c r="I96" s="82">
        <f>ROUND(SUM(I37:I95),0)</f>
        <v>0</v>
      </c>
    </row>
    <row r="100" spans="1:3" ht="18.75">
      <c r="A100" t="s">
        <v>162</v>
      </c>
      <c r="B100" s="69"/>
      <c r="C100" s="44" t="s">
        <v>411</v>
      </c>
    </row>
    <row r="101" spans="1:9" ht="25.5">
      <c r="A101" s="83" t="s">
        <v>254</v>
      </c>
      <c r="B101" s="83" t="s">
        <v>255</v>
      </c>
      <c r="C101" s="83" t="s">
        <v>256</v>
      </c>
      <c r="D101" s="84" t="s">
        <v>257</v>
      </c>
      <c r="E101" s="84" t="s">
        <v>258</v>
      </c>
      <c r="F101" s="84" t="s">
        <v>259</v>
      </c>
      <c r="G101" s="84" t="s">
        <v>260</v>
      </c>
      <c r="H101" s="84" t="s">
        <v>261</v>
      </c>
      <c r="I101" s="84" t="s">
        <v>262</v>
      </c>
    </row>
    <row r="102" spans="1:9" ht="92.25" customHeight="1">
      <c r="A102" s="20">
        <v>1</v>
      </c>
      <c r="B102" s="20" t="s">
        <v>393</v>
      </c>
      <c r="C102" s="88" t="s">
        <v>394</v>
      </c>
      <c r="D102" s="20">
        <v>22</v>
      </c>
      <c r="E102" s="20" t="s">
        <v>286</v>
      </c>
      <c r="F102" s="20"/>
      <c r="G102" s="20"/>
      <c r="H102" s="20">
        <v>0</v>
      </c>
      <c r="I102" s="20">
        <v>0</v>
      </c>
    </row>
    <row r="103" spans="1:9" ht="76.5" customHeight="1">
      <c r="A103" s="20">
        <v>2</v>
      </c>
      <c r="B103" s="20" t="s">
        <v>395</v>
      </c>
      <c r="C103" s="89" t="s">
        <v>396</v>
      </c>
      <c r="D103" s="20">
        <v>22</v>
      </c>
      <c r="E103" s="20" t="s">
        <v>281</v>
      </c>
      <c r="F103" s="20"/>
      <c r="G103" s="20"/>
      <c r="H103" s="20">
        <v>0</v>
      </c>
      <c r="I103" s="20">
        <v>0</v>
      </c>
    </row>
    <row r="104" spans="1:9" ht="93.75" customHeight="1">
      <c r="A104" s="20">
        <v>3</v>
      </c>
      <c r="B104" s="20" t="s">
        <v>397</v>
      </c>
      <c r="C104" s="88" t="s">
        <v>398</v>
      </c>
      <c r="D104" s="20">
        <v>78</v>
      </c>
      <c r="E104" s="20" t="s">
        <v>286</v>
      </c>
      <c r="F104" s="20"/>
      <c r="G104" s="20"/>
      <c r="H104" s="20">
        <v>0</v>
      </c>
      <c r="I104" s="20">
        <v>0</v>
      </c>
    </row>
    <row r="105" spans="1:9" ht="107.25" customHeight="1">
      <c r="A105" s="20">
        <v>4</v>
      </c>
      <c r="B105" s="20" t="s">
        <v>399</v>
      </c>
      <c r="C105" s="88" t="s">
        <v>400</v>
      </c>
      <c r="D105" s="20">
        <v>54</v>
      </c>
      <c r="E105" s="20" t="s">
        <v>286</v>
      </c>
      <c r="F105" s="20"/>
      <c r="G105" s="20"/>
      <c r="H105" s="20">
        <v>0</v>
      </c>
      <c r="I105" s="20">
        <v>0</v>
      </c>
    </row>
    <row r="106" spans="1:9" ht="60" customHeight="1">
      <c r="A106" s="20">
        <v>5</v>
      </c>
      <c r="B106" s="20" t="s">
        <v>401</v>
      </c>
      <c r="C106" s="89" t="s">
        <v>402</v>
      </c>
      <c r="D106" s="20">
        <v>128</v>
      </c>
      <c r="E106" s="20" t="s">
        <v>286</v>
      </c>
      <c r="F106" s="20"/>
      <c r="G106" s="20"/>
      <c r="H106" s="20">
        <v>0</v>
      </c>
      <c r="I106" s="20">
        <v>0</v>
      </c>
    </row>
    <row r="107" spans="1:9" ht="63" customHeight="1">
      <c r="A107" s="20">
        <v>6</v>
      </c>
      <c r="B107" s="20" t="s">
        <v>403</v>
      </c>
      <c r="C107" s="89" t="s">
        <v>404</v>
      </c>
      <c r="D107" s="20">
        <v>34</v>
      </c>
      <c r="E107" s="20" t="s">
        <v>286</v>
      </c>
      <c r="F107" s="20"/>
      <c r="G107" s="20"/>
      <c r="H107" s="20">
        <v>0</v>
      </c>
      <c r="I107" s="20">
        <v>0</v>
      </c>
    </row>
    <row r="108" spans="1:9" ht="130.5" customHeight="1">
      <c r="A108" s="20">
        <v>7</v>
      </c>
      <c r="B108" s="20" t="s">
        <v>405</v>
      </c>
      <c r="C108" s="88" t="s">
        <v>406</v>
      </c>
      <c r="D108" s="20">
        <v>28</v>
      </c>
      <c r="E108" s="20" t="s">
        <v>286</v>
      </c>
      <c r="F108" s="20"/>
      <c r="G108" s="20"/>
      <c r="H108" s="20">
        <v>0</v>
      </c>
      <c r="I108" s="20">
        <v>0</v>
      </c>
    </row>
    <row r="109" spans="1:9" ht="26.25" customHeight="1">
      <c r="A109" s="87">
        <v>71</v>
      </c>
      <c r="B109" s="87"/>
      <c r="C109" s="87" t="s">
        <v>407</v>
      </c>
      <c r="D109" s="87"/>
      <c r="E109" s="87"/>
      <c r="F109" s="87"/>
      <c r="G109" s="87"/>
      <c r="H109" s="87">
        <v>0</v>
      </c>
      <c r="I109" s="87">
        <v>0</v>
      </c>
    </row>
    <row r="110" spans="1:9" ht="15">
      <c r="A110" s="20"/>
      <c r="B110" s="20"/>
      <c r="C110" s="20"/>
      <c r="D110" s="20"/>
      <c r="E110" s="20"/>
      <c r="F110" s="20"/>
      <c r="G110" s="20"/>
      <c r="H110" s="20"/>
      <c r="I110" s="20"/>
    </row>
    <row r="111" spans="1:9" ht="15">
      <c r="A111" s="20"/>
      <c r="B111" s="20"/>
      <c r="C111" s="20"/>
      <c r="D111" s="20"/>
      <c r="E111" s="20"/>
      <c r="F111" s="20"/>
      <c r="G111" s="20"/>
      <c r="H111" s="20"/>
      <c r="I111" s="20"/>
    </row>
    <row r="112" spans="1:9" ht="15">
      <c r="A112" s="20"/>
      <c r="B112" s="20"/>
      <c r="C112" s="20"/>
      <c r="D112" s="20"/>
      <c r="E112" s="20"/>
      <c r="F112" s="20"/>
      <c r="G112" s="20"/>
      <c r="H112" s="20"/>
      <c r="I112" s="20"/>
    </row>
    <row r="113" spans="1:9" ht="18.75">
      <c r="A113" s="85"/>
      <c r="B113" s="85"/>
      <c r="C113" s="85"/>
      <c r="D113" s="85"/>
      <c r="E113" s="85"/>
      <c r="F113" s="85"/>
      <c r="G113" s="85"/>
      <c r="H113" s="85" t="s">
        <v>408</v>
      </c>
      <c r="I113" s="85" t="s">
        <v>409</v>
      </c>
    </row>
    <row r="114" spans="1:9" ht="18.75">
      <c r="A114" s="86"/>
      <c r="B114" s="86"/>
      <c r="C114" s="86" t="s">
        <v>410</v>
      </c>
      <c r="D114" s="86"/>
      <c r="E114" s="86"/>
      <c r="F114" s="86"/>
      <c r="G114" s="86"/>
      <c r="H114" s="86">
        <f>H32+H96+H109</f>
        <v>0</v>
      </c>
      <c r="I114" s="86">
        <f>I32+I96+I109</f>
        <v>0</v>
      </c>
    </row>
  </sheetData>
  <sheetProtection/>
  <mergeCells count="4">
    <mergeCell ref="A37:F37"/>
    <mergeCell ref="A63:F63"/>
    <mergeCell ref="A88:F88"/>
    <mergeCell ref="A93:F93"/>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J16"/>
  <sheetViews>
    <sheetView zoomScale="75" zoomScaleNormal="75" zoomScalePageLayoutView="0" workbookViewId="0" topLeftCell="A1">
      <selection activeCell="H10" sqref="H10"/>
    </sheetView>
  </sheetViews>
  <sheetFormatPr defaultColWidth="9.140625" defaultRowHeight="15"/>
  <cols>
    <col min="2" max="2" width="11.421875" style="0" customWidth="1"/>
    <col min="3" max="3" width="26.28125" style="0" customWidth="1"/>
    <col min="6" max="7" width="10.8515625" style="0" customWidth="1"/>
    <col min="8" max="8" width="11.00390625" style="0" customWidth="1"/>
    <col min="9" max="9" width="10.28125" style="0" customWidth="1"/>
  </cols>
  <sheetData>
    <row r="2" spans="1:3" ht="18">
      <c r="A2" s="97"/>
      <c r="B2" s="97"/>
      <c r="C2" s="22" t="s">
        <v>22</v>
      </c>
    </row>
    <row r="3" spans="1:3" ht="18">
      <c r="A3" s="21"/>
      <c r="B3" s="21"/>
      <c r="C3" s="22"/>
    </row>
    <row r="4" spans="1:9" ht="25.5">
      <c r="A4" s="23" t="s">
        <v>254</v>
      </c>
      <c r="B4" s="24" t="s">
        <v>255</v>
      </c>
      <c r="C4" s="24" t="s">
        <v>256</v>
      </c>
      <c r="D4" s="25" t="s">
        <v>257</v>
      </c>
      <c r="E4" s="24" t="s">
        <v>258</v>
      </c>
      <c r="F4" s="26" t="s">
        <v>259</v>
      </c>
      <c r="G4" s="26" t="s">
        <v>260</v>
      </c>
      <c r="H4" s="26" t="s">
        <v>261</v>
      </c>
      <c r="I4" s="26" t="s">
        <v>262</v>
      </c>
    </row>
    <row r="5" spans="1:9" ht="83.25" customHeight="1">
      <c r="A5" s="27">
        <v>1</v>
      </c>
      <c r="B5" s="28" t="s">
        <v>23</v>
      </c>
      <c r="C5" s="28" t="s">
        <v>24</v>
      </c>
      <c r="D5" s="29">
        <v>2</v>
      </c>
      <c r="E5" s="28" t="s">
        <v>25</v>
      </c>
      <c r="F5" s="30">
        <v>0</v>
      </c>
      <c r="G5" s="30">
        <v>0</v>
      </c>
      <c r="H5" s="30">
        <f aca="true" t="shared" si="0" ref="H5:H13">SUM(D5*F5)</f>
        <v>0</v>
      </c>
      <c r="I5" s="30">
        <f>SUM(D5*G5)</f>
        <v>0</v>
      </c>
    </row>
    <row r="6" spans="1:9" ht="78.75" customHeight="1">
      <c r="A6" s="31">
        <v>2</v>
      </c>
      <c r="B6" s="32" t="s">
        <v>26</v>
      </c>
      <c r="C6" s="32" t="s">
        <v>27</v>
      </c>
      <c r="D6" s="33">
        <v>6</v>
      </c>
      <c r="E6" s="32" t="s">
        <v>28</v>
      </c>
      <c r="F6" s="34">
        <v>0</v>
      </c>
      <c r="G6" s="34">
        <v>0</v>
      </c>
      <c r="H6" s="34">
        <f>SUM(D6*F6)</f>
        <v>0</v>
      </c>
      <c r="I6" s="34">
        <f>ROUND(D6*G6,0)</f>
        <v>0</v>
      </c>
    </row>
    <row r="7" spans="1:9" ht="51">
      <c r="A7" s="27">
        <v>3</v>
      </c>
      <c r="B7" s="28" t="s">
        <v>29</v>
      </c>
      <c r="C7" s="32" t="s">
        <v>30</v>
      </c>
      <c r="D7" s="33">
        <v>2</v>
      </c>
      <c r="E7" s="32" t="s">
        <v>25</v>
      </c>
      <c r="F7" s="34">
        <v>0</v>
      </c>
      <c r="G7" s="34">
        <v>0</v>
      </c>
      <c r="H7" s="34">
        <f>SUM(D7*F7)</f>
        <v>0</v>
      </c>
      <c r="I7" s="34">
        <f>SUM(D7*G7)</f>
        <v>0</v>
      </c>
    </row>
    <row r="8" spans="1:9" ht="91.5" customHeight="1">
      <c r="A8" s="31">
        <v>4</v>
      </c>
      <c r="B8" s="32" t="s">
        <v>31</v>
      </c>
      <c r="C8" s="35" t="s">
        <v>32</v>
      </c>
      <c r="D8" s="29">
        <v>3</v>
      </c>
      <c r="E8" s="28" t="s">
        <v>25</v>
      </c>
      <c r="F8" s="30">
        <v>0</v>
      </c>
      <c r="G8" s="30">
        <v>0</v>
      </c>
      <c r="H8" s="30">
        <f>SUM(D8*F8)</f>
        <v>0</v>
      </c>
      <c r="I8" s="30">
        <f>SUM(D8*G8)</f>
        <v>0</v>
      </c>
    </row>
    <row r="9" spans="1:9" ht="105.75" customHeight="1">
      <c r="A9" s="27">
        <v>5</v>
      </c>
      <c r="B9" s="28" t="s">
        <v>33</v>
      </c>
      <c r="C9" s="35" t="s">
        <v>34</v>
      </c>
      <c r="D9" s="29">
        <v>16</v>
      </c>
      <c r="E9" s="28" t="s">
        <v>25</v>
      </c>
      <c r="F9" s="30">
        <v>0</v>
      </c>
      <c r="G9" s="30">
        <v>0</v>
      </c>
      <c r="H9" s="30">
        <f t="shared" si="0"/>
        <v>0</v>
      </c>
      <c r="I9" s="30">
        <f>SUM(D9*G9)</f>
        <v>0</v>
      </c>
    </row>
    <row r="10" spans="1:9" ht="99.75" customHeight="1">
      <c r="A10" s="31">
        <v>6</v>
      </c>
      <c r="B10" s="32" t="s">
        <v>35</v>
      </c>
      <c r="C10" s="35" t="s">
        <v>36</v>
      </c>
      <c r="D10" s="29">
        <v>5</v>
      </c>
      <c r="E10" s="28" t="s">
        <v>25</v>
      </c>
      <c r="F10" s="30">
        <v>0</v>
      </c>
      <c r="G10" s="30">
        <v>0</v>
      </c>
      <c r="H10" s="30">
        <f t="shared" si="0"/>
        <v>0</v>
      </c>
      <c r="I10" s="30">
        <f>SUM(D10*G10)</f>
        <v>0</v>
      </c>
    </row>
    <row r="11" spans="1:9" ht="66" customHeight="1">
      <c r="A11" s="27">
        <v>7</v>
      </c>
      <c r="B11" s="28" t="s">
        <v>37</v>
      </c>
      <c r="C11" s="35" t="s">
        <v>41</v>
      </c>
      <c r="D11" s="29">
        <v>1</v>
      </c>
      <c r="E11" s="28" t="s">
        <v>25</v>
      </c>
      <c r="F11" s="30">
        <v>0</v>
      </c>
      <c r="G11" s="30">
        <v>0</v>
      </c>
      <c r="H11" s="30">
        <f t="shared" si="0"/>
        <v>0</v>
      </c>
      <c r="I11" s="30">
        <v>0</v>
      </c>
    </row>
    <row r="12" spans="1:9" ht="38.25">
      <c r="A12" s="31">
        <v>8</v>
      </c>
      <c r="B12" s="32" t="s">
        <v>38</v>
      </c>
      <c r="C12" s="35" t="s">
        <v>39</v>
      </c>
      <c r="D12" s="29">
        <v>1</v>
      </c>
      <c r="E12" s="28" t="s">
        <v>25</v>
      </c>
      <c r="F12" s="30">
        <v>0</v>
      </c>
      <c r="G12" s="30">
        <v>0</v>
      </c>
      <c r="H12" s="30">
        <f t="shared" si="0"/>
        <v>0</v>
      </c>
      <c r="I12" s="30">
        <f>SUM(D10*G10)</f>
        <v>0</v>
      </c>
    </row>
    <row r="13" spans="1:9" ht="76.5">
      <c r="A13" s="27">
        <v>9</v>
      </c>
      <c r="B13" s="28" t="s">
        <v>40</v>
      </c>
      <c r="C13" s="35" t="s">
        <v>42</v>
      </c>
      <c r="D13" s="29">
        <v>2</v>
      </c>
      <c r="E13" s="28" t="s">
        <v>25</v>
      </c>
      <c r="F13" s="30">
        <v>0</v>
      </c>
      <c r="G13" s="30">
        <v>0</v>
      </c>
      <c r="H13" s="30">
        <f t="shared" si="0"/>
        <v>0</v>
      </c>
      <c r="I13" s="30">
        <v>0</v>
      </c>
    </row>
    <row r="14" spans="1:10" ht="15">
      <c r="A14" t="s">
        <v>109</v>
      </c>
      <c r="C14" s="36"/>
      <c r="H14" s="61">
        <f>SUM(H5:H13)</f>
        <v>0</v>
      </c>
      <c r="I14" s="61">
        <f>SUM(I5:I13)</f>
        <v>0</v>
      </c>
      <c r="J14" s="62"/>
    </row>
    <row r="15" spans="1:9" ht="15">
      <c r="A15" s="57"/>
      <c r="B15" s="57"/>
      <c r="C15" s="57"/>
      <c r="D15" s="57"/>
      <c r="E15" s="57"/>
      <c r="F15" s="57"/>
      <c r="G15" s="57"/>
      <c r="H15" s="57"/>
      <c r="I15" s="60"/>
    </row>
    <row r="16" spans="3:9" ht="15">
      <c r="C16" s="38"/>
      <c r="H16" s="37"/>
      <c r="I16" s="37"/>
    </row>
  </sheetData>
  <sheetProtection/>
  <mergeCells count="1">
    <mergeCell ref="A2:B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17"/>
  <sheetViews>
    <sheetView zoomScalePageLayoutView="0" workbookViewId="0" topLeftCell="A1">
      <selection activeCell="A23" sqref="A23"/>
    </sheetView>
  </sheetViews>
  <sheetFormatPr defaultColWidth="9.140625" defaultRowHeight="15"/>
  <cols>
    <col min="1" max="1" width="46.57421875" style="11" customWidth="1"/>
    <col min="2" max="3" width="20.7109375" style="11" customWidth="1"/>
    <col min="4" max="4" width="9.140625" style="11" customWidth="1"/>
    <col min="5" max="5" width="14.421875" style="11" customWidth="1"/>
    <col min="6" max="6" width="9.140625" style="11" customWidth="1"/>
    <col min="7" max="7" width="14.00390625" style="11" customWidth="1"/>
    <col min="8" max="16384" width="9.140625" style="11" customWidth="1"/>
  </cols>
  <sheetData>
    <row r="1" spans="1:5" s="12" customFormat="1" ht="15.75">
      <c r="A1" s="12" t="s">
        <v>251</v>
      </c>
      <c r="B1" s="13" t="s">
        <v>252</v>
      </c>
      <c r="C1" s="13" t="s">
        <v>253</v>
      </c>
      <c r="E1" s="12" t="s">
        <v>359</v>
      </c>
    </row>
    <row r="3" spans="1:5" ht="15.75">
      <c r="A3" s="11" t="s">
        <v>270</v>
      </c>
      <c r="B3" s="11">
        <f>'Irtás, föld- és sziklamunka'!H6</f>
        <v>0</v>
      </c>
      <c r="C3" s="11">
        <f>'Irtás, föld- és sziklamunka'!I6</f>
        <v>0</v>
      </c>
      <c r="E3" s="11">
        <f>B3+C3</f>
        <v>0</v>
      </c>
    </row>
    <row r="4" spans="1:5" ht="15.75">
      <c r="A4" s="11" t="s">
        <v>279</v>
      </c>
      <c r="B4" s="11">
        <f>'Helyszíni beton és vasbeton mun'!H12</f>
        <v>0</v>
      </c>
      <c r="C4" s="11">
        <f>'Helyszíni beton és vasbeton mun'!I12</f>
        <v>0</v>
      </c>
      <c r="E4" s="11">
        <f>B4+C4</f>
        <v>0</v>
      </c>
    </row>
    <row r="5" spans="1:5" ht="31.5">
      <c r="A5" s="11" t="s">
        <v>282</v>
      </c>
      <c r="B5" s="11">
        <f>'Előregyártott épületszerkezeti '!H4</f>
        <v>0</v>
      </c>
      <c r="C5" s="11">
        <f>'Előregyártott épületszerkezeti '!I4</f>
        <v>0</v>
      </c>
      <c r="E5" s="11">
        <f>B5+C5</f>
        <v>0</v>
      </c>
    </row>
    <row r="6" spans="1:5" ht="15.75">
      <c r="A6" s="11" t="s">
        <v>285</v>
      </c>
      <c r="B6" s="11">
        <f>'Falazás és egyéb kőműves munkák'!H4</f>
        <v>0</v>
      </c>
      <c r="C6" s="11">
        <f>'Falazás és egyéb kőműves munkák'!I4</f>
        <v>0</v>
      </c>
      <c r="E6" s="11">
        <f>B6+C6</f>
        <v>0</v>
      </c>
    </row>
    <row r="8" spans="1:5" ht="15.75">
      <c r="A8" s="11" t="s">
        <v>294</v>
      </c>
      <c r="B8" s="11">
        <f>'Vakolás és rabicolás'!H19</f>
        <v>0</v>
      </c>
      <c r="C8" s="11">
        <f>'Vakolás és rabicolás'!I19</f>
        <v>0</v>
      </c>
      <c r="E8" s="11">
        <f aca="true" t="shared" si="0" ref="E8:E16">B8+C8</f>
        <v>0</v>
      </c>
    </row>
    <row r="9" spans="1:5" ht="15.75">
      <c r="A9" s="11" t="s">
        <v>297</v>
      </c>
      <c r="B9" s="11">
        <f>'Aljzatkészítés, hideg- és meleg'!H7</f>
        <v>0</v>
      </c>
      <c r="C9" s="11">
        <f>'Aljzatkészítés, hideg- és meleg'!I7</f>
        <v>0</v>
      </c>
      <c r="E9" s="11">
        <f t="shared" si="0"/>
        <v>0</v>
      </c>
    </row>
    <row r="10" spans="1:5" ht="15.75">
      <c r="A10" s="11" t="s">
        <v>302</v>
      </c>
      <c r="B10" s="11">
        <f>Bádogozás!H10</f>
        <v>0</v>
      </c>
      <c r="C10" s="11">
        <f>Bádogozás!I10</f>
        <v>0</v>
      </c>
      <c r="E10" s="11">
        <f t="shared" si="0"/>
        <v>0</v>
      </c>
    </row>
    <row r="11" spans="1:5" ht="15.75">
      <c r="A11" s="11" t="s">
        <v>305</v>
      </c>
      <c r="B11" s="11">
        <f>'Asztalosszerkezetek elhelyezése'!H9</f>
        <v>0</v>
      </c>
      <c r="C11" s="11">
        <f>'Asztalosszerkezetek elhelyezése'!I9</f>
        <v>0</v>
      </c>
      <c r="E11" s="11">
        <f t="shared" si="0"/>
        <v>0</v>
      </c>
    </row>
    <row r="12" spans="1:5" ht="15.75">
      <c r="A12" s="11" t="s">
        <v>324</v>
      </c>
      <c r="B12" s="11">
        <f>Szigetelés!H41</f>
        <v>0</v>
      </c>
      <c r="C12" s="11">
        <f>Szigetelés!I41</f>
        <v>0</v>
      </c>
      <c r="E12" s="11">
        <f t="shared" si="0"/>
        <v>0</v>
      </c>
    </row>
    <row r="13" spans="1:5" ht="18.75" customHeight="1">
      <c r="A13" s="11" t="s">
        <v>357</v>
      </c>
      <c r="B13" s="11">
        <f>'Régi iskola AKM WC '!H91</f>
        <v>0</v>
      </c>
      <c r="C13" s="11">
        <f>'Régi iskola AKM WC '!I91</f>
        <v>0</v>
      </c>
      <c r="E13" s="11">
        <f t="shared" si="0"/>
        <v>0</v>
      </c>
    </row>
    <row r="14" spans="1:5" ht="15.75">
      <c r="A14" s="11" t="s">
        <v>362</v>
      </c>
      <c r="B14" s="11">
        <f>'Tornaterem AKM WC '!H85</f>
        <v>0</v>
      </c>
      <c r="C14" s="11">
        <f>'Tornaterem AKM WC '!I85</f>
        <v>0</v>
      </c>
      <c r="E14" s="11">
        <f t="shared" si="0"/>
        <v>0</v>
      </c>
    </row>
    <row r="15" spans="1:5" ht="15.75">
      <c r="A15" s="11" t="s">
        <v>146</v>
      </c>
      <c r="B15" s="11">
        <v>0</v>
      </c>
      <c r="C15" s="11">
        <f>'Asztalosszerkezetek elhelyezése'!I80</f>
        <v>0</v>
      </c>
      <c r="E15" s="11">
        <v>0</v>
      </c>
    </row>
    <row r="16" spans="1:5" ht="15.75">
      <c r="A16" s="11" t="s">
        <v>358</v>
      </c>
      <c r="B16" s="63">
        <f>'Akadálymentes táblák'!H14</f>
        <v>0</v>
      </c>
      <c r="C16" s="63">
        <f>'Akadálymentes táblák'!I14</f>
        <v>0</v>
      </c>
      <c r="E16" s="11">
        <f t="shared" si="0"/>
        <v>0</v>
      </c>
    </row>
    <row r="17" spans="1:5" s="12" customFormat="1" ht="15.75">
      <c r="A17" s="12" t="s">
        <v>325</v>
      </c>
      <c r="B17" s="12">
        <f>ROUND(SUM(B2:B16),0)</f>
        <v>0</v>
      </c>
      <c r="C17" s="12">
        <f>ROUND(SUM(C2:C16),0)</f>
        <v>0</v>
      </c>
      <c r="E17" s="12">
        <f>ROUND(SUM(E2:E16),0)</f>
        <v>0</v>
      </c>
    </row>
  </sheetData>
  <sheetProtection/>
  <printOptions/>
  <pageMargins left="1" right="1" top="1" bottom="1" header="0.4166666666666667" footer="0.4166666666666667"/>
  <pageSetup firstPageNumber="-4105" useFirstPageNumber="1" horizontalDpi="600" verticalDpi="600" orientation="landscape"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I6"/>
  <sheetViews>
    <sheetView zoomScalePageLayoutView="0" workbookViewId="0" topLeftCell="A1">
      <selection activeCell="K6" sqref="K6"/>
    </sheetView>
  </sheetViews>
  <sheetFormatPr defaultColWidth="9.140625" defaultRowHeight="15"/>
  <cols>
    <col min="1" max="1" width="4.28125" style="8" customWidth="1"/>
    <col min="2" max="2" width="9.28125" style="1" customWidth="1"/>
    <col min="3" max="3" width="28.851562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254</v>
      </c>
      <c r="B1" s="3" t="s">
        <v>255</v>
      </c>
      <c r="C1" s="3" t="s">
        <v>256</v>
      </c>
      <c r="D1" s="5" t="s">
        <v>257</v>
      </c>
      <c r="E1" s="3" t="s">
        <v>258</v>
      </c>
      <c r="F1" s="5" t="s">
        <v>259</v>
      </c>
      <c r="G1" s="5" t="s">
        <v>260</v>
      </c>
      <c r="H1" s="5" t="s">
        <v>261</v>
      </c>
      <c r="I1" s="5" t="s">
        <v>262</v>
      </c>
    </row>
    <row r="2" spans="1:9" ht="38.25">
      <c r="A2" s="8">
        <v>1</v>
      </c>
      <c r="B2" s="1" t="s">
        <v>265</v>
      </c>
      <c r="C2" s="2" t="s">
        <v>267</v>
      </c>
      <c r="D2" s="6">
        <v>23.43</v>
      </c>
      <c r="E2" s="1" t="s">
        <v>266</v>
      </c>
      <c r="F2" s="6">
        <v>0</v>
      </c>
      <c r="G2" s="6">
        <v>0</v>
      </c>
      <c r="H2" s="6">
        <f>ROUND(D2*F2,0)</f>
        <v>0</v>
      </c>
      <c r="I2" s="6">
        <f>ROUND(D2*G2,0)</f>
        <v>0</v>
      </c>
    </row>
    <row r="4" spans="1:9" ht="63.75">
      <c r="A4" s="8">
        <v>2</v>
      </c>
      <c r="B4" s="1" t="s">
        <v>268</v>
      </c>
      <c r="C4" s="2" t="s">
        <v>269</v>
      </c>
      <c r="D4" s="6">
        <v>23.43</v>
      </c>
      <c r="E4" s="1" t="s">
        <v>266</v>
      </c>
      <c r="F4" s="6">
        <v>0</v>
      </c>
      <c r="G4" s="6">
        <v>0</v>
      </c>
      <c r="H4" s="6">
        <f>ROUND(D4*F4,0)</f>
        <v>0</v>
      </c>
      <c r="I4" s="6">
        <f>ROUND(D4*G4,0)</f>
        <v>0</v>
      </c>
    </row>
    <row r="6" spans="1:9" s="9" customFormat="1" ht="12.75">
      <c r="A6" s="7"/>
      <c r="B6" s="3"/>
      <c r="C6" s="3" t="s">
        <v>264</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Irtás, föld- és sziklamunka</oddHeader>
  </headerFooter>
</worksheet>
</file>

<file path=xl/worksheets/sheet4.xml><?xml version="1.0" encoding="utf-8"?>
<worksheet xmlns="http://schemas.openxmlformats.org/spreadsheetml/2006/main" xmlns:r="http://schemas.openxmlformats.org/officeDocument/2006/relationships">
  <dimension ref="A1:I12"/>
  <sheetViews>
    <sheetView zoomScalePageLayoutView="0" workbookViewId="0" topLeftCell="A1">
      <selection activeCell="N9" sqref="N8:N9"/>
    </sheetView>
  </sheetViews>
  <sheetFormatPr defaultColWidth="9.140625" defaultRowHeight="15"/>
  <cols>
    <col min="1" max="1" width="4.28125" style="8" customWidth="1"/>
    <col min="2" max="2" width="13.421875" style="1" customWidth="1"/>
    <col min="3" max="3" width="29.2812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254</v>
      </c>
      <c r="B1" s="3" t="s">
        <v>255</v>
      </c>
      <c r="C1" s="3" t="s">
        <v>256</v>
      </c>
      <c r="D1" s="5" t="s">
        <v>257</v>
      </c>
      <c r="E1" s="3" t="s">
        <v>258</v>
      </c>
      <c r="F1" s="5" t="s">
        <v>259</v>
      </c>
      <c r="G1" s="5" t="s">
        <v>260</v>
      </c>
      <c r="H1" s="5" t="s">
        <v>261</v>
      </c>
      <c r="I1" s="5" t="s">
        <v>262</v>
      </c>
    </row>
    <row r="2" spans="1:9" ht="38.25">
      <c r="A2" s="8">
        <v>1</v>
      </c>
      <c r="B2" s="1" t="s">
        <v>271</v>
      </c>
      <c r="C2" s="2" t="s">
        <v>272</v>
      </c>
      <c r="D2" s="6">
        <v>51.54</v>
      </c>
      <c r="E2" s="1" t="s">
        <v>266</v>
      </c>
      <c r="F2" s="6">
        <v>0</v>
      </c>
      <c r="G2" s="6">
        <v>0</v>
      </c>
      <c r="H2" s="6">
        <f>ROUND(D2*F2,0)</f>
        <v>0</v>
      </c>
      <c r="I2" s="6">
        <f>ROUND(D2*G2,0)</f>
        <v>0</v>
      </c>
    </row>
    <row r="4" spans="1:9" ht="38.25">
      <c r="A4" s="8">
        <v>2</v>
      </c>
      <c r="B4" s="1" t="s">
        <v>273</v>
      </c>
      <c r="C4" s="2" t="s">
        <v>343</v>
      </c>
      <c r="D4" s="6">
        <v>118.7</v>
      </c>
      <c r="E4" s="1" t="s">
        <v>263</v>
      </c>
      <c r="F4" s="6">
        <v>0</v>
      </c>
      <c r="G4" s="6">
        <v>0</v>
      </c>
      <c r="H4" s="6">
        <f>ROUND(D4*F4,0)</f>
        <v>0</v>
      </c>
      <c r="I4" s="6">
        <f>ROUND(D4*G4,0)</f>
        <v>0</v>
      </c>
    </row>
    <row r="6" spans="1:9" ht="89.25">
      <c r="A6" s="8">
        <v>3</v>
      </c>
      <c r="B6" s="1" t="s">
        <v>274</v>
      </c>
      <c r="C6" s="2" t="s">
        <v>384</v>
      </c>
      <c r="D6" s="6">
        <v>234.27</v>
      </c>
      <c r="E6" s="1" t="s">
        <v>263</v>
      </c>
      <c r="F6" s="6">
        <v>0</v>
      </c>
      <c r="G6" s="6">
        <v>0</v>
      </c>
      <c r="H6" s="6">
        <f>ROUND(D6*F6,0)</f>
        <v>0</v>
      </c>
      <c r="I6" s="6">
        <f>ROUND(D6*G6,0)</f>
        <v>0</v>
      </c>
    </row>
    <row r="8" spans="1:9" ht="63.75" customHeight="1">
      <c r="A8" s="8">
        <v>4</v>
      </c>
      <c r="B8" s="1" t="s">
        <v>275</v>
      </c>
      <c r="C8" s="2" t="s">
        <v>276</v>
      </c>
      <c r="D8" s="6">
        <v>18.74</v>
      </c>
      <c r="E8" s="1" t="s">
        <v>266</v>
      </c>
      <c r="F8" s="6">
        <v>0</v>
      </c>
      <c r="G8" s="6">
        <v>0</v>
      </c>
      <c r="H8" s="6">
        <f>ROUND(D8*F8,0)</f>
        <v>0</v>
      </c>
      <c r="I8" s="6">
        <f>ROUND(D8*G8,0)</f>
        <v>0</v>
      </c>
    </row>
    <row r="10" spans="1:9" ht="51">
      <c r="A10" s="8">
        <v>5</v>
      </c>
      <c r="B10" s="1" t="s">
        <v>277</v>
      </c>
      <c r="C10" s="2" t="s">
        <v>278</v>
      </c>
      <c r="D10" s="6">
        <v>14.06</v>
      </c>
      <c r="E10" s="1" t="s">
        <v>266</v>
      </c>
      <c r="F10" s="6">
        <v>0</v>
      </c>
      <c r="G10" s="6">
        <v>0</v>
      </c>
      <c r="H10" s="6">
        <f>ROUND(D10*F10,0)</f>
        <v>0</v>
      </c>
      <c r="I10" s="6">
        <f>ROUND(D10*G10,0)</f>
        <v>0</v>
      </c>
    </row>
    <row r="12" spans="1:9" s="9" customFormat="1" ht="12.75">
      <c r="A12" s="7"/>
      <c r="B12" s="3"/>
      <c r="C12" s="3" t="s">
        <v>264</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Helyszíni beton és vasbeton munkák</oddHeader>
  </headerFooter>
</worksheet>
</file>

<file path=xl/worksheets/sheet5.xml><?xml version="1.0" encoding="utf-8"?>
<worksheet xmlns="http://schemas.openxmlformats.org/spreadsheetml/2006/main" xmlns:r="http://schemas.openxmlformats.org/officeDocument/2006/relationships">
  <dimension ref="A1:I4"/>
  <sheetViews>
    <sheetView zoomScalePageLayoutView="0" workbookViewId="0" topLeftCell="A1">
      <selection activeCell="H12" sqref="H12"/>
    </sheetView>
  </sheetViews>
  <sheetFormatPr defaultColWidth="9.140625" defaultRowHeight="15"/>
  <cols>
    <col min="1" max="1" width="3.00390625" style="8" customWidth="1"/>
    <col min="2" max="2" width="9.28125" style="1" customWidth="1"/>
    <col min="3" max="3" width="27.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254</v>
      </c>
      <c r="B1" s="3" t="s">
        <v>255</v>
      </c>
      <c r="C1" s="3" t="s">
        <v>256</v>
      </c>
      <c r="D1" s="5" t="s">
        <v>257</v>
      </c>
      <c r="E1" s="3" t="s">
        <v>258</v>
      </c>
      <c r="F1" s="5" t="s">
        <v>259</v>
      </c>
      <c r="G1" s="5" t="s">
        <v>260</v>
      </c>
      <c r="H1" s="5" t="s">
        <v>261</v>
      </c>
      <c r="I1" s="5" t="s">
        <v>262</v>
      </c>
    </row>
    <row r="2" spans="1:9" ht="102">
      <c r="A2" s="8">
        <v>1</v>
      </c>
      <c r="B2" s="1" t="s">
        <v>280</v>
      </c>
      <c r="C2" s="2" t="s">
        <v>385</v>
      </c>
      <c r="D2" s="6">
        <v>6</v>
      </c>
      <c r="E2" s="1" t="s">
        <v>281</v>
      </c>
      <c r="F2" s="6">
        <v>0</v>
      </c>
      <c r="G2" s="6">
        <v>0</v>
      </c>
      <c r="H2" s="6">
        <f>ROUND(D2*F2,0)</f>
        <v>0</v>
      </c>
      <c r="I2" s="6">
        <f>ROUND(D2*G2,0)</f>
        <v>0</v>
      </c>
    </row>
    <row r="4" spans="1:9" s="9" customFormat="1" ht="12.75">
      <c r="A4" s="7"/>
      <c r="B4" s="3"/>
      <c r="C4" s="3" t="s">
        <v>264</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Előregyártott épületszerkezeti elem elhelyezése és szerelése</oddHeader>
  </headerFooter>
</worksheet>
</file>

<file path=xl/worksheets/sheet6.xml><?xml version="1.0" encoding="utf-8"?>
<worksheet xmlns="http://schemas.openxmlformats.org/spreadsheetml/2006/main" xmlns:r="http://schemas.openxmlformats.org/officeDocument/2006/relationships">
  <dimension ref="A1:I4"/>
  <sheetViews>
    <sheetView zoomScalePageLayoutView="0" workbookViewId="0" topLeftCell="A1">
      <selection activeCell="G11" sqref="G11"/>
    </sheetView>
  </sheetViews>
  <sheetFormatPr defaultColWidth="9.140625" defaultRowHeight="15"/>
  <cols>
    <col min="1" max="1" width="4.28125" style="8" customWidth="1"/>
    <col min="2" max="2" width="9.28125" style="1" customWidth="1"/>
    <col min="3" max="3" width="29.4218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254</v>
      </c>
      <c r="B1" s="3" t="s">
        <v>255</v>
      </c>
      <c r="C1" s="3" t="s">
        <v>256</v>
      </c>
      <c r="D1" s="5" t="s">
        <v>257</v>
      </c>
      <c r="E1" s="3" t="s">
        <v>258</v>
      </c>
      <c r="F1" s="5" t="s">
        <v>259</v>
      </c>
      <c r="G1" s="5" t="s">
        <v>260</v>
      </c>
      <c r="H1" s="5" t="s">
        <v>261</v>
      </c>
      <c r="I1" s="5" t="s">
        <v>262</v>
      </c>
    </row>
    <row r="2" spans="1:9" ht="38.25">
      <c r="A2" s="8">
        <v>1</v>
      </c>
      <c r="B2" s="1" t="s">
        <v>283</v>
      </c>
      <c r="C2" s="2" t="s">
        <v>284</v>
      </c>
      <c r="D2" s="6">
        <v>0.63</v>
      </c>
      <c r="E2" s="1" t="s">
        <v>266</v>
      </c>
      <c r="F2" s="6">
        <v>0</v>
      </c>
      <c r="G2" s="6">
        <v>0</v>
      </c>
      <c r="H2" s="6">
        <f>ROUND(D2*F2,0)</f>
        <v>0</v>
      </c>
      <c r="I2" s="6">
        <f>ROUND(D2*G2,0)</f>
        <v>0</v>
      </c>
    </row>
    <row r="4" spans="1:9" s="9" customFormat="1" ht="12.75">
      <c r="A4" s="7"/>
      <c r="B4" s="3"/>
      <c r="C4" s="3" t="s">
        <v>264</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Falazás és egyéb kőműves munkák</oddHeader>
  </headerFooter>
</worksheet>
</file>

<file path=xl/worksheets/sheet7.xml><?xml version="1.0" encoding="utf-8"?>
<worksheet xmlns="http://schemas.openxmlformats.org/spreadsheetml/2006/main" xmlns:r="http://schemas.openxmlformats.org/officeDocument/2006/relationships">
  <dimension ref="A1:I19"/>
  <sheetViews>
    <sheetView zoomScalePageLayoutView="0" workbookViewId="0" topLeftCell="A13">
      <selection activeCell="C16" sqref="C16"/>
    </sheetView>
  </sheetViews>
  <sheetFormatPr defaultColWidth="9.140625" defaultRowHeight="15"/>
  <cols>
    <col min="1" max="1" width="4.28125" style="8" customWidth="1"/>
    <col min="2" max="2" width="9.28125" style="1" customWidth="1"/>
    <col min="3" max="3" width="31.14062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254</v>
      </c>
      <c r="B1" s="3" t="s">
        <v>255</v>
      </c>
      <c r="C1" s="3" t="s">
        <v>256</v>
      </c>
      <c r="D1" s="5" t="s">
        <v>257</v>
      </c>
      <c r="E1" s="3" t="s">
        <v>258</v>
      </c>
      <c r="F1" s="5" t="s">
        <v>259</v>
      </c>
      <c r="G1" s="5" t="s">
        <v>260</v>
      </c>
      <c r="H1" s="5" t="s">
        <v>261</v>
      </c>
      <c r="I1" s="5" t="s">
        <v>262</v>
      </c>
    </row>
    <row r="2" spans="1:9" ht="25.5">
      <c r="A2" s="8">
        <v>1</v>
      </c>
      <c r="B2" s="1" t="s">
        <v>287</v>
      </c>
      <c r="C2" s="2" t="s">
        <v>344</v>
      </c>
      <c r="D2" s="6">
        <v>362.3</v>
      </c>
      <c r="E2" s="1" t="s">
        <v>263</v>
      </c>
      <c r="F2" s="6">
        <v>0</v>
      </c>
      <c r="G2" s="6">
        <v>0</v>
      </c>
      <c r="H2" s="6">
        <f>ROUND(D2*F2,0)</f>
        <v>0</v>
      </c>
      <c r="I2" s="6">
        <f>ROUND(D2*G2,0)</f>
        <v>0</v>
      </c>
    </row>
    <row r="4" spans="1:9" ht="102">
      <c r="A4" s="8">
        <v>2</v>
      </c>
      <c r="B4" s="1" t="s">
        <v>288</v>
      </c>
      <c r="C4" s="2" t="s">
        <v>386</v>
      </c>
      <c r="D4" s="6">
        <v>346</v>
      </c>
      <c r="E4" s="1" t="s">
        <v>263</v>
      </c>
      <c r="F4" s="6">
        <v>0</v>
      </c>
      <c r="G4" s="6">
        <v>0</v>
      </c>
      <c r="H4" s="6">
        <f>ROUND(D4*F4,0)</f>
        <v>0</v>
      </c>
      <c r="I4" s="6">
        <f>ROUND(D4*G4,0)</f>
        <v>0</v>
      </c>
    </row>
    <row r="6" spans="1:9" ht="63.75">
      <c r="A6" s="8">
        <v>3</v>
      </c>
      <c r="B6" s="1" t="s">
        <v>289</v>
      </c>
      <c r="C6" s="2" t="s">
        <v>345</v>
      </c>
      <c r="D6" s="6">
        <v>16.3</v>
      </c>
      <c r="E6" s="1" t="s">
        <v>263</v>
      </c>
      <c r="F6" s="6">
        <v>0</v>
      </c>
      <c r="G6" s="6">
        <v>0</v>
      </c>
      <c r="H6" s="6">
        <f>ROUND(D6*F6,0)</f>
        <v>0</v>
      </c>
      <c r="I6" s="6">
        <f>ROUND(D6*G6,0)</f>
        <v>0</v>
      </c>
    </row>
    <row r="8" spans="1:9" ht="38.25">
      <c r="A8" s="8">
        <v>4</v>
      </c>
      <c r="B8" s="1" t="s">
        <v>290</v>
      </c>
      <c r="C8" s="2" t="s">
        <v>346</v>
      </c>
      <c r="D8" s="6">
        <v>15</v>
      </c>
      <c r="E8" s="1" t="s">
        <v>263</v>
      </c>
      <c r="F8" s="6">
        <v>0</v>
      </c>
      <c r="G8" s="6">
        <v>0</v>
      </c>
      <c r="H8" s="6">
        <f>ROUND(D8*F8,0)</f>
        <v>0</v>
      </c>
      <c r="I8" s="6">
        <f>ROUND(D8*G8,0)</f>
        <v>0</v>
      </c>
    </row>
    <row r="10" spans="1:9" ht="38.25">
      <c r="A10" s="8">
        <v>5</v>
      </c>
      <c r="B10" s="1" t="s">
        <v>291</v>
      </c>
      <c r="C10" s="2" t="s">
        <v>347</v>
      </c>
      <c r="D10" s="6">
        <v>97</v>
      </c>
      <c r="E10" s="1" t="s">
        <v>286</v>
      </c>
      <c r="F10" s="6">
        <v>0</v>
      </c>
      <c r="G10" s="6">
        <v>0</v>
      </c>
      <c r="H10" s="6">
        <f>ROUND(D10*F10,0)</f>
        <v>0</v>
      </c>
      <c r="I10" s="6">
        <f>ROUND(D10*G10,0)</f>
        <v>0</v>
      </c>
    </row>
    <row r="12" spans="1:9" ht="38.25">
      <c r="A12" s="8">
        <v>6</v>
      </c>
      <c r="B12" s="1" t="s">
        <v>292</v>
      </c>
      <c r="C12" s="2" t="s">
        <v>348</v>
      </c>
      <c r="D12" s="6">
        <v>38</v>
      </c>
      <c r="E12" s="1" t="s">
        <v>286</v>
      </c>
      <c r="F12" s="6">
        <v>0</v>
      </c>
      <c r="G12" s="6">
        <v>0</v>
      </c>
      <c r="H12" s="6">
        <f>ROUND(D12*F12,0)</f>
        <v>0</v>
      </c>
      <c r="I12" s="6">
        <f>ROUND(D12*G12,0)</f>
        <v>0</v>
      </c>
    </row>
    <row r="14" spans="1:9" ht="51">
      <c r="A14" s="8">
        <v>7</v>
      </c>
      <c r="B14" s="1" t="s">
        <v>293</v>
      </c>
      <c r="C14" s="2" t="s">
        <v>349</v>
      </c>
      <c r="D14" s="6">
        <v>66.5</v>
      </c>
      <c r="E14" s="1" t="s">
        <v>286</v>
      </c>
      <c r="F14" s="6">
        <v>0</v>
      </c>
      <c r="G14" s="6">
        <v>0</v>
      </c>
      <c r="H14" s="6">
        <f>ROUND(D14*F14,0)</f>
        <v>0</v>
      </c>
      <c r="I14" s="6">
        <f>ROUND(D14*G14,0)</f>
        <v>0</v>
      </c>
    </row>
    <row r="15" spans="1:9" ht="57" customHeight="1">
      <c r="A15" s="8">
        <v>8</v>
      </c>
      <c r="B15" s="1" t="s">
        <v>287</v>
      </c>
      <c r="C15" s="2" t="s">
        <v>350</v>
      </c>
      <c r="D15" s="6">
        <v>55.76</v>
      </c>
      <c r="E15" s="1" t="s">
        <v>263</v>
      </c>
      <c r="F15" s="6">
        <v>0</v>
      </c>
      <c r="G15" s="6">
        <v>0</v>
      </c>
      <c r="H15" s="6">
        <f>ROUND(D15*F15,0)</f>
        <v>0</v>
      </c>
      <c r="I15" s="6">
        <f>ROUND(D15*G15,0)</f>
        <v>0</v>
      </c>
    </row>
    <row r="16" spans="1:9" ht="122.25" customHeight="1">
      <c r="A16" s="8">
        <v>9</v>
      </c>
      <c r="B16" s="1" t="s">
        <v>288</v>
      </c>
      <c r="C16" s="19" t="s">
        <v>387</v>
      </c>
      <c r="D16" s="6">
        <v>55.76</v>
      </c>
      <c r="E16" s="1" t="s">
        <v>263</v>
      </c>
      <c r="F16" s="6">
        <v>0</v>
      </c>
      <c r="G16" s="6">
        <v>0</v>
      </c>
      <c r="H16" s="6">
        <f>ROUND(D16*F16,0)</f>
        <v>0</v>
      </c>
      <c r="I16" s="6">
        <f>ROUND(D16*G16,0)</f>
        <v>0</v>
      </c>
    </row>
    <row r="17" ht="12" customHeight="1">
      <c r="C17" s="2"/>
    </row>
    <row r="18" spans="1:9" ht="52.5" customHeight="1">
      <c r="A18" s="8">
        <v>10</v>
      </c>
      <c r="B18" s="1" t="s">
        <v>293</v>
      </c>
      <c r="C18" s="1" t="s">
        <v>351</v>
      </c>
      <c r="D18" s="6">
        <v>139.4</v>
      </c>
      <c r="E18" s="1" t="s">
        <v>286</v>
      </c>
      <c r="F18" s="6">
        <v>0</v>
      </c>
      <c r="G18" s="6">
        <v>0</v>
      </c>
      <c r="H18" s="6">
        <f>ROUND(D18*F18,0)</f>
        <v>0</v>
      </c>
      <c r="I18" s="6">
        <f>ROUND(D18*G18,0)</f>
        <v>0</v>
      </c>
    </row>
    <row r="19" spans="1:9" s="9" customFormat="1" ht="12.75">
      <c r="A19" s="7"/>
      <c r="B19" s="3"/>
      <c r="C19" s="3" t="s">
        <v>264</v>
      </c>
      <c r="D19" s="5"/>
      <c r="E19" s="3"/>
      <c r="F19" s="5"/>
      <c r="G19" s="5"/>
      <c r="H19" s="5">
        <f>ROUND(SUM(H2:H18),0)</f>
        <v>0</v>
      </c>
      <c r="I19" s="5">
        <f>ROUND(SUM(I2:I18),0)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Vakolás és rabicolás</oddHeader>
  </headerFooter>
</worksheet>
</file>

<file path=xl/worksheets/sheet8.xml><?xml version="1.0" encoding="utf-8"?>
<worksheet xmlns="http://schemas.openxmlformats.org/spreadsheetml/2006/main" xmlns:r="http://schemas.openxmlformats.org/officeDocument/2006/relationships">
  <dimension ref="A1:I7"/>
  <sheetViews>
    <sheetView zoomScalePageLayoutView="0" workbookViewId="0" topLeftCell="A1">
      <selection activeCell="G13" sqref="G13"/>
    </sheetView>
  </sheetViews>
  <sheetFormatPr defaultColWidth="9.140625" defaultRowHeight="15"/>
  <cols>
    <col min="1" max="1" width="4.28125" style="8" customWidth="1"/>
    <col min="2" max="2" width="9.28125" style="1" customWidth="1"/>
    <col min="3" max="3" width="29.14062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254</v>
      </c>
      <c r="B1" s="3" t="s">
        <v>255</v>
      </c>
      <c r="C1" s="3" t="s">
        <v>256</v>
      </c>
      <c r="D1" s="5" t="s">
        <v>257</v>
      </c>
      <c r="E1" s="3" t="s">
        <v>258</v>
      </c>
      <c r="F1" s="5" t="s">
        <v>259</v>
      </c>
      <c r="G1" s="5" t="s">
        <v>260</v>
      </c>
      <c r="H1" s="5" t="s">
        <v>261</v>
      </c>
      <c r="I1" s="5" t="s">
        <v>262</v>
      </c>
    </row>
    <row r="3" spans="1:9" ht="108.75" customHeight="1">
      <c r="A3" s="8">
        <v>1</v>
      </c>
      <c r="B3" s="1" t="s">
        <v>295</v>
      </c>
      <c r="C3" s="2" t="s">
        <v>388</v>
      </c>
      <c r="D3" s="6">
        <v>234.27</v>
      </c>
      <c r="E3" s="1" t="s">
        <v>263</v>
      </c>
      <c r="F3" s="6">
        <v>0</v>
      </c>
      <c r="G3" s="6">
        <v>0</v>
      </c>
      <c r="H3" s="6">
        <f>ROUND(D3*F3,0)</f>
        <v>0</v>
      </c>
      <c r="I3" s="6">
        <f>ROUND(D3*G3,0)</f>
        <v>0</v>
      </c>
    </row>
    <row r="5" spans="1:9" ht="114.75">
      <c r="A5" s="8">
        <v>2</v>
      </c>
      <c r="B5" s="1" t="s">
        <v>296</v>
      </c>
      <c r="C5" s="2" t="s">
        <v>389</v>
      </c>
      <c r="D5" s="6">
        <v>120.62</v>
      </c>
      <c r="E5" s="1" t="s">
        <v>286</v>
      </c>
      <c r="F5" s="6">
        <v>0</v>
      </c>
      <c r="G5" s="6">
        <v>0</v>
      </c>
      <c r="H5" s="6">
        <f>ROUND(D5*F5,0)</f>
        <v>0</v>
      </c>
      <c r="I5" s="6">
        <f>ROUND(D5*G5,0)</f>
        <v>0</v>
      </c>
    </row>
    <row r="6" ht="5.25" customHeight="1"/>
    <row r="7" spans="1:9" s="9" customFormat="1" ht="12.75">
      <c r="A7" s="7"/>
      <c r="B7" s="3"/>
      <c r="C7" s="3" t="s">
        <v>264</v>
      </c>
      <c r="D7" s="5"/>
      <c r="E7" s="3"/>
      <c r="F7" s="5"/>
      <c r="G7" s="5"/>
      <c r="H7" s="5">
        <f>ROUND(SUM(H2:H6),0)</f>
        <v>0</v>
      </c>
      <c r="I7" s="5">
        <f>ROUND(SUM(I2:I6),0)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Aljzatkészítés, hideg- és melegburkolatok készítése</oddHeader>
  </headerFooter>
</worksheet>
</file>

<file path=xl/worksheets/sheet9.xml><?xml version="1.0" encoding="utf-8"?>
<worksheet xmlns="http://schemas.openxmlformats.org/spreadsheetml/2006/main" xmlns:r="http://schemas.openxmlformats.org/officeDocument/2006/relationships">
  <dimension ref="A1:I10"/>
  <sheetViews>
    <sheetView zoomScalePageLayoutView="0" workbookViewId="0" topLeftCell="A1">
      <selection activeCell="J11" sqref="J11"/>
    </sheetView>
  </sheetViews>
  <sheetFormatPr defaultColWidth="9.140625" defaultRowHeight="15"/>
  <cols>
    <col min="1" max="1" width="4.28125" style="8" customWidth="1"/>
    <col min="2" max="2" width="9.28125" style="1" customWidth="1"/>
    <col min="3" max="3" width="31.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254</v>
      </c>
      <c r="B1" s="3" t="s">
        <v>255</v>
      </c>
      <c r="C1" s="3" t="s">
        <v>256</v>
      </c>
      <c r="D1" s="5" t="s">
        <v>257</v>
      </c>
      <c r="E1" s="3" t="s">
        <v>258</v>
      </c>
      <c r="F1" s="5" t="s">
        <v>259</v>
      </c>
      <c r="G1" s="5" t="s">
        <v>260</v>
      </c>
      <c r="H1" s="5" t="s">
        <v>261</v>
      </c>
      <c r="I1" s="5" t="s">
        <v>262</v>
      </c>
    </row>
    <row r="2" spans="1:9" ht="38.25">
      <c r="A2" s="8">
        <v>1</v>
      </c>
      <c r="B2" s="1" t="s">
        <v>298</v>
      </c>
      <c r="C2" s="2" t="s">
        <v>352</v>
      </c>
      <c r="D2" s="6">
        <v>28</v>
      </c>
      <c r="E2" s="1" t="s">
        <v>286</v>
      </c>
      <c r="F2" s="6">
        <v>0</v>
      </c>
      <c r="G2" s="6">
        <v>0</v>
      </c>
      <c r="H2" s="6">
        <f>ROUND(D2*F2,0)</f>
        <v>0</v>
      </c>
      <c r="I2" s="6">
        <f>ROUND(D2*G2,0)</f>
        <v>0</v>
      </c>
    </row>
    <row r="4" spans="1:9" ht="38.25">
      <c r="A4" s="8">
        <v>2</v>
      </c>
      <c r="B4" s="1" t="s">
        <v>299</v>
      </c>
      <c r="C4" s="2" t="s">
        <v>353</v>
      </c>
      <c r="D4" s="6">
        <v>21.33</v>
      </c>
      <c r="E4" s="1" t="s">
        <v>286</v>
      </c>
      <c r="F4" s="6">
        <v>0</v>
      </c>
      <c r="G4" s="6">
        <v>0</v>
      </c>
      <c r="H4" s="6">
        <f>ROUND(D4*F4,0)</f>
        <v>0</v>
      </c>
      <c r="I4" s="6">
        <f>ROUND(D4*G4,0)</f>
        <v>0</v>
      </c>
    </row>
    <row r="6" spans="1:9" ht="38.25">
      <c r="A6" s="8">
        <v>3</v>
      </c>
      <c r="B6" s="1" t="s">
        <v>300</v>
      </c>
      <c r="C6" s="2" t="s">
        <v>354</v>
      </c>
      <c r="D6" s="6">
        <v>28</v>
      </c>
      <c r="E6" s="1" t="s">
        <v>286</v>
      </c>
      <c r="F6" s="6">
        <v>0</v>
      </c>
      <c r="G6" s="6">
        <v>0</v>
      </c>
      <c r="H6" s="6">
        <f>ROUND(D6*F6,0)</f>
        <v>0</v>
      </c>
      <c r="I6" s="6">
        <f>ROUND(D6*G6,0)</f>
        <v>0</v>
      </c>
    </row>
    <row r="7" ht="12.75">
      <c r="C7" s="2"/>
    </row>
    <row r="8" spans="1:9" ht="58.5" customHeight="1">
      <c r="A8" s="8">
        <v>4</v>
      </c>
      <c r="B8" s="1" t="s">
        <v>299</v>
      </c>
      <c r="C8" s="2" t="s">
        <v>390</v>
      </c>
      <c r="D8" s="6">
        <v>57.38</v>
      </c>
      <c r="E8" s="1" t="s">
        <v>286</v>
      </c>
      <c r="F8" s="6">
        <v>0</v>
      </c>
      <c r="G8" s="6">
        <v>0</v>
      </c>
      <c r="H8" s="6">
        <f>ROUND(D6*F6,0)</f>
        <v>0</v>
      </c>
      <c r="I8" s="6">
        <f>ROUND(D6*G6,0)</f>
        <v>0</v>
      </c>
    </row>
    <row r="9" ht="6" customHeight="1"/>
    <row r="10" spans="1:9" s="9" customFormat="1" ht="12.75">
      <c r="A10" s="7"/>
      <c r="B10" s="3"/>
      <c r="C10" s="3" t="s">
        <v>264</v>
      </c>
      <c r="D10" s="5"/>
      <c r="E10" s="3"/>
      <c r="F10" s="5"/>
      <c r="G10" s="5"/>
      <c r="H10" s="5">
        <f>ROUND(SUM(H2:H9),0)</f>
        <v>0</v>
      </c>
      <c r="I10" s="5">
        <f>ROUND(SUM(I2:I9),0)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Bádogozás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Kardos</dc:creator>
  <cp:keywords/>
  <dc:description/>
  <cp:lastModifiedBy>KrillB</cp:lastModifiedBy>
  <cp:lastPrinted>2018-04-26T07:48:34Z</cp:lastPrinted>
  <dcterms:created xsi:type="dcterms:W3CDTF">2018-02-06T09:42:08Z</dcterms:created>
  <dcterms:modified xsi:type="dcterms:W3CDTF">2018-04-26T10:52:08Z</dcterms:modified>
  <cp:category/>
  <cp:version/>
  <cp:contentType/>
  <cp:contentStatus/>
</cp:coreProperties>
</file>